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7DE44F82-BC30-47E4-AB25-B8BECE7BC24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Title" sheetId="1" r:id="rId1"/>
    <sheet name="Q 1" sheetId="2" r:id="rId2"/>
    <sheet name="Q 2" sheetId="3" r:id="rId3"/>
    <sheet name="Q 3" sheetId="4" r:id="rId4"/>
    <sheet name="Q 4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56" i="3" l="1"/>
  <c r="E56" i="3"/>
  <c r="F56" i="3"/>
  <c r="G56" i="3"/>
  <c r="C56" i="3"/>
  <c r="C24" i="3" l="1"/>
  <c r="D24" i="3" s="1"/>
  <c r="E24" i="3" s="1"/>
  <c r="F24" i="3" s="1"/>
  <c r="G24" i="3" s="1"/>
  <c r="G48" i="3" l="1"/>
  <c r="F48" i="3"/>
  <c r="E48" i="3"/>
  <c r="D48" i="3"/>
  <c r="C48" i="3"/>
  <c r="G40" i="3"/>
  <c r="F40" i="3"/>
  <c r="D40" i="3"/>
  <c r="C40" i="3"/>
  <c r="E40" i="3"/>
  <c r="G34" i="3"/>
  <c r="F34" i="3"/>
  <c r="E34" i="3"/>
  <c r="D34" i="3"/>
  <c r="C34" i="3"/>
  <c r="G28" i="3"/>
  <c r="C28" i="3"/>
  <c r="C49" i="3" l="1"/>
  <c r="G49" i="3"/>
  <c r="G51" i="3" s="1"/>
  <c r="C51" i="3"/>
  <c r="F49" i="3"/>
  <c r="F51" i="3" s="1"/>
  <c r="E49" i="3"/>
  <c r="E51" i="3" s="1"/>
  <c r="D49" i="3"/>
  <c r="D51" i="3" s="1"/>
  <c r="E28" i="3"/>
  <c r="F28" i="3"/>
  <c r="D28" i="3"/>
</calcChain>
</file>

<file path=xl/sharedStrings.xml><?xml version="1.0" encoding="utf-8"?>
<sst xmlns="http://schemas.openxmlformats.org/spreadsheetml/2006/main" count="140" uniqueCount="135">
  <si>
    <t>JAIPURIA INSTITUTE OF MANAGEMENT, NOIDA</t>
  </si>
  <si>
    <t xml:space="preserve">PGDM </t>
  </si>
  <si>
    <t>Course Name</t>
  </si>
  <si>
    <t>Course Code</t>
  </si>
  <si>
    <t>Max. Time</t>
  </si>
  <si>
    <t>2 hours</t>
  </si>
  <si>
    <t>Max. Marks</t>
  </si>
  <si>
    <t>1.This question paper has 4 questions with each question on a separate excel sheet in this file</t>
  </si>
  <si>
    <t>2.Solve each question below the data provided duly marking beginning and end of the answer</t>
  </si>
  <si>
    <t>4 State assumptions made, if any</t>
  </si>
  <si>
    <t>5. Answer all questions</t>
  </si>
  <si>
    <t xml:space="preserve"> Investment Management</t>
  </si>
  <si>
    <r>
      <t>6.</t>
    </r>
    <r>
      <rPr>
        <b/>
        <i/>
        <sz val="12"/>
        <color rgb="FFFF0000"/>
        <rFont val="Times New Roman"/>
        <family val="1"/>
      </rPr>
      <t>Marks are indicated against each question</t>
    </r>
  </si>
  <si>
    <t>3 Be brief and to the point in the response</t>
  </si>
  <si>
    <t>Q 2</t>
  </si>
  <si>
    <t>Q 3</t>
  </si>
  <si>
    <t>Q 1</t>
  </si>
  <si>
    <t>Roll number</t>
  </si>
  <si>
    <t>Q No.</t>
  </si>
  <si>
    <t>Total</t>
  </si>
  <si>
    <t>Maximum marks</t>
  </si>
  <si>
    <t>Marks obtained</t>
  </si>
  <si>
    <t>Issue Description</t>
  </si>
  <si>
    <t>Issue Date</t>
  </si>
  <si>
    <t>Maturity Date</t>
  </si>
  <si>
    <t>Coupon Rate</t>
  </si>
  <si>
    <t>Credit Rating</t>
  </si>
  <si>
    <t>Regular</t>
  </si>
  <si>
    <t>Bond Type</t>
  </si>
  <si>
    <t>Interest payment</t>
  </si>
  <si>
    <t>MACAULAY'S DURATION</t>
  </si>
  <si>
    <t>MODIFIED DURATION</t>
  </si>
  <si>
    <t>CONVEXITY</t>
  </si>
  <si>
    <t>a</t>
  </si>
  <si>
    <t>c</t>
  </si>
  <si>
    <t>d</t>
  </si>
  <si>
    <t>e</t>
  </si>
  <si>
    <t>AAA</t>
  </si>
  <si>
    <t>10 marks</t>
  </si>
  <si>
    <t>Q 4</t>
  </si>
  <si>
    <t>Equities &amp; Liabilities</t>
  </si>
  <si>
    <t>Share Capital</t>
  </si>
  <si>
    <t>Reserves &amp; Surplus</t>
  </si>
  <si>
    <t>Current Liabilities</t>
  </si>
  <si>
    <t>Other Liabilities</t>
  </si>
  <si>
    <t>Total Liabilities</t>
  </si>
  <si>
    <t>Assets</t>
  </si>
  <si>
    <t>Fixed Assets</t>
  </si>
  <si>
    <t>Current Assets</t>
  </si>
  <si>
    <t>Other Assets</t>
  </si>
  <si>
    <t>Total Assets</t>
  </si>
  <si>
    <t>Other Income</t>
  </si>
  <si>
    <t>TOTAL REVENUE</t>
  </si>
  <si>
    <t>EXPENSES</t>
  </si>
  <si>
    <t>Cost Of Materials Consumed</t>
  </si>
  <si>
    <t>Employee Benefit Expenses</t>
  </si>
  <si>
    <t>Finance Costs</t>
  </si>
  <si>
    <t>Depreciation And Amortisation Expenses</t>
  </si>
  <si>
    <t>Other Expenses</t>
  </si>
  <si>
    <t>TOTAL EXPENSES</t>
  </si>
  <si>
    <t>PROFIT/LOSS BEFORE TAX</t>
  </si>
  <si>
    <t>PROFIT/LOSS FOR THE PERIOD</t>
  </si>
  <si>
    <t>P/E Ratio</t>
  </si>
  <si>
    <t>Doji</t>
  </si>
  <si>
    <t xml:space="preserve">The Excise Duty is Nil.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</si>
  <si>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</si>
  <si>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</si>
  <si>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</si>
  <si>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</si>
  <si>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</si>
  <si>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</si>
  <si>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</si>
  <si>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</si>
  <si>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</si>
  <si>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Balance Sheet as on year ending</t>
  </si>
  <si>
    <t xml:space="preserve">PROFIT &amp; LOSS ACCOUNT </t>
  </si>
  <si>
    <t>INCOME</t>
  </si>
  <si>
    <t>Sales [NET]</t>
  </si>
  <si>
    <t>OTHER ADDITIONAL INFORMATION</t>
  </si>
  <si>
    <t>Face Value of Share (Rs)</t>
  </si>
  <si>
    <t>EPS (Rs.)</t>
  </si>
  <si>
    <t>Market Price (Rs)</t>
  </si>
  <si>
    <t xml:space="preserve">TOTAL TAX </t>
  </si>
  <si>
    <t>Spinning Top</t>
  </si>
  <si>
    <t>Paper Umbrella</t>
  </si>
  <si>
    <t>Issuer</t>
  </si>
  <si>
    <t>Yearly</t>
  </si>
  <si>
    <t>Analyse the investment prospects of Corporate bond as given below</t>
  </si>
  <si>
    <t>Face Value (Rs)</t>
  </si>
  <si>
    <t>Set-2</t>
  </si>
  <si>
    <t>FOURTH TRIMESTER (Batch 2021-23)</t>
  </si>
  <si>
    <t xml:space="preserve">Kartikeya Sharma  has been holding 500 Shares of Havells India Ltd. </t>
  </si>
  <si>
    <t>He has sought your advice as an Equity Researcher whether he should hold, sell or buy more shares of the company based on EPS &amp; intrinsic value of Havells India Ltd. as at 31.03.2023.</t>
  </si>
  <si>
    <t xml:space="preserve">For forecasting intrinsic value as on 31st March 2023 you have assessed economic, industry and company analysis and made following  presumptions: </t>
  </si>
  <si>
    <t xml:space="preserve">Gross Sales will grow by 40% over average sales of  last five years.  </t>
  </si>
  <si>
    <t xml:space="preserve">The other income is likey to go up by 5% over the income for 2021-22. </t>
  </si>
  <si>
    <t xml:space="preserve">The expenses are expected to increase by 45% over the last five years average except for Depreciation which is forecasted at Rs. 300 Crore for 2022-23. </t>
  </si>
  <si>
    <t xml:space="preserve">Current &amp; other assets shall increase by 20% over the level of 31.03.2022. </t>
  </si>
  <si>
    <t xml:space="preserve">The tax rate is 25% for 2022-23. </t>
  </si>
  <si>
    <t xml:space="preserve">Earnings multiplier for 31.03.23 is assumed to be 64.05.  </t>
  </si>
  <si>
    <t>Financial figures( in Rs. Crore) from Balance Sheet and Profit &amp; Loss statements of Havells India Ltd for the past five years are given below :</t>
  </si>
  <si>
    <t xml:space="preserve">Estimate intrinsic value of Havells India Ltd share as on 31. March 2023 </t>
  </si>
  <si>
    <t>Havells India Ltd</t>
  </si>
  <si>
    <t>Rs. Crore</t>
  </si>
  <si>
    <t>Indian Railway Finance Corporation Ltd.</t>
  </si>
  <si>
    <t xml:space="preserve">IRFC 7.75% 2025  </t>
  </si>
  <si>
    <t>Analyse the investment in this bond by using following parameters as criteria, explaining meaning and implication of each parameter . Your expected rate of return on such bonds is  6.10% per annum.</t>
  </si>
  <si>
    <t>FIN 20222</t>
  </si>
  <si>
    <t>END TERM EXAMINATIONS, NOVEMBER 2022</t>
  </si>
  <si>
    <t>30th November 2025</t>
  </si>
  <si>
    <t xml:space="preserve">Price of the bond as on 30.11.22  </t>
  </si>
  <si>
    <t>YTM if the price on 30.11.22 is Rs102</t>
  </si>
  <si>
    <t xml:space="preserve">There is no change in Equity. Additional Fixed Assets of Rs. 75 Crore are acquired during 2022-23. </t>
  </si>
  <si>
    <t>(13,2)</t>
  </si>
  <si>
    <t>15marks</t>
  </si>
  <si>
    <t>(2,2,2,2,2)</t>
  </si>
  <si>
    <t>Daily price candlesticks chart of Maruti Suzuki Iindia Ltd as on 14th Oct 2022 is given below:</t>
  </si>
  <si>
    <t>Shooting Star</t>
  </si>
  <si>
    <t>(1,1,1,1,1)</t>
  </si>
  <si>
    <t>5 marks</t>
  </si>
  <si>
    <t>a.</t>
  </si>
  <si>
    <t>b.</t>
  </si>
  <si>
    <t>Explain the meaning of</t>
  </si>
  <si>
    <t>Bollinger Band</t>
  </si>
  <si>
    <t>Stop Loss Order</t>
  </si>
  <si>
    <t>Capital Market Line</t>
  </si>
  <si>
    <t>Listing of security</t>
  </si>
  <si>
    <t>(a. 2,2,2, b. 1 each)</t>
  </si>
  <si>
    <t>Recommend to Kartikeya Sharma whether he should sell, hold or buy more shares of the company.</t>
  </si>
  <si>
    <t>Locate the following Candlestick patterns in the given graph, explaining the  features and implication on price behaviour as justified by the chart:</t>
  </si>
  <si>
    <t xml:space="preserve">Dark Cloud Cover </t>
  </si>
  <si>
    <t xml:space="preserve">The current &amp; Other liabilities are forecasted to increase by 7% over the levels as at 31.03.2022. </t>
  </si>
  <si>
    <t>30th November 2020</t>
  </si>
  <si>
    <t xml:space="preserve">Analyzing portfolios of Premier and Classic Mutual Funds you find that Premier Fund has a mean return of 14% p.a., standard deviation of 15% and beta value of 0.9 while Classic Fund has a mean return of 15% p.a., with standard deviation of 21% and beta value of 1.4. Prevailing risk free rate is 5.25% p.a. and market rate of return is 6.5% p.a.
Examine the performance of each fund’s portfolio and determine the rank to be assigned using the criteria of 
a.	Sharpe Index 
b.	Treynor Index 
c.	Jenson’s Alpha                                                                                                         </t>
  </si>
  <si>
    <t>Plagiarism permissible up to 5% in text. Any excess to result in deduction of 5 marks.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</si>
</sst>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#,##0.0"/>
    <numFmt numFmtId="166" formatCode="[$-F800]dddd\,\ mmmm\ dd\,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Symbol"/>
      <family val="1"/>
      <charset val="2"/>
    </font>
    <font>
      <b/>
      <sz val="12"/>
      <color theme="1"/>
      <name val="Tahoma"/>
      <family val="2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202020"/>
      <name val="Tahoma"/>
      <family val="2"/>
    </font>
    <font>
      <sz val="11"/>
      <color rgb="FF333333"/>
      <name val="Tahoma"/>
      <family val="2"/>
    </font>
    <font>
      <b/>
      <sz val="11"/>
      <color rgb="FF333333"/>
      <name val="Tahoma"/>
      <family val="2"/>
    </font>
    <font>
      <sz val="11"/>
      <color rgb="FF202020"/>
      <name val="Tahoma"/>
      <family val="2"/>
    </font>
    <font>
      <sz val="11"/>
      <color rgb="FF333333"/>
      <name val="Arial"/>
      <family val="2"/>
    </font>
    <font>
      <b/>
      <sz val="2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5C5C5C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70C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8F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9E9E9"/>
      </right>
      <top/>
      <bottom style="medium">
        <color rgb="FFE9E9E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indent="15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/>
    <xf numFmtId="164" fontId="0" fillId="0" borderId="0" xfId="0" applyNumberFormat="1"/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/>
    <xf numFmtId="10" fontId="13" fillId="0" borderId="0" xfId="0" applyNumberFormat="1" applyFont="1"/>
    <xf numFmtId="0" fontId="16" fillId="0" borderId="0" xfId="0" applyFont="1"/>
    <xf numFmtId="2" fontId="13" fillId="0" borderId="0" xfId="0" applyNumberFormat="1" applyFont="1"/>
    <xf numFmtId="0" fontId="0" fillId="0" borderId="0" xfId="0" applyFont="1"/>
    <xf numFmtId="0" fontId="2" fillId="2" borderId="0" xfId="0" applyFont="1" applyFill="1" applyBorder="1" applyAlignment="1">
      <alignment horizontal="left" wrapText="1"/>
    </xf>
    <xf numFmtId="0" fontId="0" fillId="0" borderId="0" xfId="0" applyAlignment="1"/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2" xfId="0" applyFont="1" applyBorder="1"/>
    <xf numFmtId="0" fontId="13" fillId="0" borderId="5" xfId="0" applyFont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8" fillId="0" borderId="0" xfId="0" applyFont="1" applyBorder="1"/>
    <xf numFmtId="0" fontId="13" fillId="0" borderId="7" xfId="0" applyFont="1" applyBorder="1" applyAlignment="1">
      <alignment horizontal="center"/>
    </xf>
    <xf numFmtId="0" fontId="18" fillId="0" borderId="8" xfId="0" applyFont="1" applyBorder="1" applyAlignment="1">
      <alignment vertical="center"/>
    </xf>
    <xf numFmtId="0" fontId="0" fillId="0" borderId="0" xfId="0" applyBorder="1" applyAlignment="1"/>
    <xf numFmtId="0" fontId="13" fillId="0" borderId="0" xfId="0" applyFont="1" applyFill="1" applyBorder="1"/>
    <xf numFmtId="165" fontId="13" fillId="0" borderId="0" xfId="0" applyNumberFormat="1" applyFont="1" applyFill="1" applyBorder="1"/>
    <xf numFmtId="10" fontId="13" fillId="0" borderId="0" xfId="0" applyNumberFormat="1" applyFont="1" applyFill="1" applyBorder="1"/>
    <xf numFmtId="0" fontId="20" fillId="0" borderId="1" xfId="0" applyFont="1" applyFill="1" applyBorder="1" applyAlignment="1">
      <alignment horizontal="center"/>
    </xf>
    <xf numFmtId="17" fontId="21" fillId="0" borderId="1" xfId="0" applyNumberFormat="1" applyFont="1" applyFill="1" applyBorder="1" applyAlignment="1">
      <alignment horizontal="center" vertical="top" wrapText="1"/>
    </xf>
    <xf numFmtId="17" fontId="21" fillId="0" borderId="10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horizontal="right" vertical="top" wrapText="1"/>
    </xf>
    <xf numFmtId="3" fontId="21" fillId="0" borderId="1" xfId="0" applyNumberFormat="1" applyFont="1" applyFill="1" applyBorder="1" applyAlignment="1">
      <alignment horizontal="right" vertical="top" wrapText="1"/>
    </xf>
    <xf numFmtId="3" fontId="21" fillId="0" borderId="10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/>
    <xf numFmtId="0" fontId="14" fillId="0" borderId="10" xfId="0" applyFont="1" applyFill="1" applyBorder="1"/>
    <xf numFmtId="0" fontId="23" fillId="0" borderId="1" xfId="0" applyFont="1" applyFill="1" applyBorder="1" applyAlignment="1">
      <alignment horizontal="left" vertical="top" wrapText="1"/>
    </xf>
    <xf numFmtId="16" fontId="23" fillId="0" borderId="1" xfId="0" applyNumberFormat="1" applyFont="1" applyFill="1" applyBorder="1" applyAlignment="1">
      <alignment horizontal="right" vertical="top" wrapText="1"/>
    </xf>
    <xf numFmtId="16" fontId="23" fillId="0" borderId="10" xfId="0" applyNumberFormat="1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horizontal="left" vertical="top" wrapText="1"/>
    </xf>
    <xf numFmtId="0" fontId="25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left" vertical="top" wrapText="1"/>
    </xf>
    <xf numFmtId="2" fontId="22" fillId="0" borderId="11" xfId="0" applyNumberFormat="1" applyFont="1" applyFill="1" applyBorder="1" applyAlignment="1">
      <alignment horizontal="right" vertical="top" wrapText="1"/>
    </xf>
    <xf numFmtId="2" fontId="22" fillId="0" borderId="7" xfId="0" applyNumberFormat="1" applyFont="1" applyFill="1" applyBorder="1" applyAlignment="1">
      <alignment horizontal="right" vertical="top" wrapText="1"/>
    </xf>
    <xf numFmtId="2" fontId="14" fillId="0" borderId="1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5" fillId="5" borderId="10" xfId="0" applyFont="1" applyFill="1" applyBorder="1" applyAlignment="1">
      <alignment horizontal="right" vertical="top" wrapText="1"/>
    </xf>
    <xf numFmtId="0" fontId="14" fillId="0" borderId="16" xfId="0" applyFont="1" applyFill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27" fillId="0" borderId="0" xfId="0" applyFon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4" borderId="0" xfId="0" applyFill="1"/>
    <xf numFmtId="0" fontId="29" fillId="4" borderId="20" xfId="0" applyFont="1" applyFill="1" applyBorder="1" applyAlignment="1">
      <alignment horizontal="right" vertical="top" wrapText="1" indent="1"/>
    </xf>
    <xf numFmtId="0" fontId="29" fillId="4" borderId="20" xfId="0" applyFont="1" applyFill="1" applyBorder="1" applyAlignment="1">
      <alignment horizontal="left" vertical="top" wrapText="1" indent="1"/>
    </xf>
    <xf numFmtId="0" fontId="30" fillId="4" borderId="20" xfId="0" applyFont="1" applyFill="1" applyBorder="1" applyAlignment="1">
      <alignment horizontal="right" vertical="top" wrapText="1" indent="1"/>
    </xf>
    <xf numFmtId="3" fontId="13" fillId="0" borderId="0" xfId="0" applyNumberFormat="1" applyFont="1"/>
    <xf numFmtId="0" fontId="2" fillId="0" borderId="0" xfId="0" applyFont="1"/>
    <xf numFmtId="0" fontId="28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6" fontId="0" fillId="0" borderId="0" xfId="0" applyNumberForma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" fillId="7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2" fillId="3" borderId="17" xfId="0" applyFont="1" applyFill="1" applyBorder="1" applyAlignment="1">
      <alignment horizontal="left" wrapText="1"/>
    </xf>
    <xf numFmtId="0" fontId="12" fillId="3" borderId="18" xfId="0" applyFont="1" applyFill="1" applyBorder="1" applyAlignment="1">
      <alignment horizontal="left" wrapText="1"/>
    </xf>
    <xf numFmtId="0" fontId="12" fillId="3" borderId="19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7" borderId="1" xfId="0" applyFont="1" applyFill="1" applyBorder="1" applyAlignment="1">
      <alignment horizontal="left" wrapText="1"/>
    </xf>
    <xf numFmtId="0" fontId="26" fillId="0" borderId="0" xfId="0" applyFont="1" applyAlignment="1">
      <alignment horizontal="center"/>
    </xf>
    <xf numFmtId="0" fontId="18" fillId="3" borderId="2" xfId="0" applyFont="1" applyFill="1" applyBorder="1" applyAlignment="1">
      <alignment horizontal="left" wrapText="1"/>
    </xf>
    <xf numFmtId="0" fontId="18" fillId="3" borderId="3" xfId="0" applyFont="1" applyFill="1" applyBorder="1" applyAlignment="1">
      <alignment horizontal="left" wrapText="1"/>
    </xf>
    <xf numFmtId="0" fontId="18" fillId="3" borderId="7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31" fillId="0" borderId="1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14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57</xdr:row>
      <xdr:rowOff>76200</xdr:rowOff>
    </xdr:to>
    <xdr:pic>
      <xdr:nvPicPr>
        <xdr:cNvPr id="2" name="Picture 1" descr="https://img-d05.moneycontrol.co.in/images/blank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205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57</xdr:row>
      <xdr:rowOff>76200</xdr:rowOff>
    </xdr:to>
    <xdr:pic>
      <xdr:nvPicPr>
        <xdr:cNvPr id="3" name="Picture 2" descr="https://img-d05.moneycontrol.co.in/images/blank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205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57</xdr:row>
      <xdr:rowOff>76200</xdr:rowOff>
    </xdr:to>
    <xdr:pic>
      <xdr:nvPicPr>
        <xdr:cNvPr id="4" name="Picture 3" descr="https://img-d05.moneycontrol.co.in/images/blank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205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57</xdr:row>
      <xdr:rowOff>76200</xdr:rowOff>
    </xdr:to>
    <xdr:pic>
      <xdr:nvPicPr>
        <xdr:cNvPr id="5" name="Picture 4" descr="https://img-d05.moneycontrol.co.in/images/blank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205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57</xdr:row>
      <xdr:rowOff>76200</xdr:rowOff>
    </xdr:to>
    <xdr:pic>
      <xdr:nvPicPr>
        <xdr:cNvPr id="6" name="Picture 5" descr="https://img-d05.moneycontrol.co.in/images/blank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205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57</xdr:row>
      <xdr:rowOff>76200</xdr:rowOff>
    </xdr:to>
    <xdr:pic>
      <xdr:nvPicPr>
        <xdr:cNvPr id="7" name="Picture 6" descr="https://img-d05.moneycontrol.co.in/images/blank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205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57</xdr:row>
      <xdr:rowOff>76200</xdr:rowOff>
    </xdr:to>
    <xdr:pic>
      <xdr:nvPicPr>
        <xdr:cNvPr id="8" name="Picture 7" descr="https://img-d05.moneycontrol.co.in/images/blank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205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57</xdr:row>
      <xdr:rowOff>76200</xdr:rowOff>
    </xdr:to>
    <xdr:pic>
      <xdr:nvPicPr>
        <xdr:cNvPr id="9" name="Picture 8" descr="https://img-d05.moneycontrol.co.in/images/blank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205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57</xdr:row>
      <xdr:rowOff>76200</xdr:rowOff>
    </xdr:to>
    <xdr:pic>
      <xdr:nvPicPr>
        <xdr:cNvPr id="10" name="Picture 9" descr="https://img-d05.moneycontrol.co.in/images/blank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205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57</xdr:row>
      <xdr:rowOff>76200</xdr:rowOff>
    </xdr:to>
    <xdr:pic>
      <xdr:nvPicPr>
        <xdr:cNvPr id="11" name="Picture 10" descr="https://img-d05.moneycontrol.co.in/images/blank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205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557840</xdr:colOff>
      <xdr:row>3</xdr:row>
      <xdr:rowOff>76200</xdr:rowOff>
    </xdr:from>
    <xdr:to>
      <xdr:col>15</xdr:col>
      <xdr:colOff>82549</xdr:colOff>
      <xdr:row>24</xdr:row>
      <xdr:rowOff>127000</xdr:rowOff>
    </xdr:to>
    <xdr:pic>
      <xdr:nvPicPr>
        <xdr:cNvPr id="4" name="Picture 3" descr="https://tvc-invdn-com.investing.com/data/tvc_07c9d68a73f6dcda35075209c0e63862.png">
          <a:extLst>
            <a:ext uri="{FF2B5EF4-FFF2-40B4-BE49-F238E27FC236}">
              <a16:creationId xmlns:a16="http://schemas.microsoft.com/office/drawing/2014/main" id="{0D4DEA12-0DB0-46F7-9635-9CB775FC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40" y="679450"/>
          <a:ext cx="8668709" cy="391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workbookViewId="0">
      <selection activeCell="A7" sqref="A7:D7"/>
    </sheetView>
  </sheetViews>
  <sheetFormatPr defaultRowHeight="15" x14ac:dyDescent="0.25"/>
  <cols>
    <col min="1" max="1" width="16.42578125" customWidth="1"/>
    <col min="2" max="2" width="29.7109375" customWidth="1"/>
    <col min="3" max="3" width="16.42578125" customWidth="1"/>
    <col min="4" max="4" width="26.85546875" customWidth="1"/>
  </cols>
  <sheetData>
    <row r="1" spans="1:17" ht="15.75" x14ac:dyDescent="0.25">
      <c r="A1" s="1"/>
    </row>
    <row r="2" spans="1:17" ht="15.75" x14ac:dyDescent="0.25">
      <c r="A2" s="1"/>
    </row>
    <row r="4" spans="1:17" x14ac:dyDescent="0.25">
      <c r="A4" s="110" t="s">
        <v>0</v>
      </c>
      <c r="B4" s="110"/>
      <c r="C4" s="110"/>
      <c r="D4" s="110"/>
    </row>
    <row r="5" spans="1:17" x14ac:dyDescent="0.25">
      <c r="A5" s="110" t="s">
        <v>1</v>
      </c>
      <c r="B5" s="110"/>
      <c r="C5" s="110"/>
      <c r="D5" s="110"/>
    </row>
    <row r="6" spans="1:17" x14ac:dyDescent="0.25">
      <c r="A6" s="110" t="s">
        <v>90</v>
      </c>
      <c r="B6" s="110"/>
      <c r="C6" s="110"/>
      <c r="D6" s="110"/>
    </row>
    <row r="7" spans="1:17" ht="15.75" x14ac:dyDescent="0.25">
      <c r="A7" s="110" t="s">
        <v>108</v>
      </c>
      <c r="B7" s="110"/>
      <c r="C7" s="110"/>
      <c r="D7" s="110"/>
      <c r="I7" s="1"/>
    </row>
    <row r="8" spans="1:17" ht="15.75" x14ac:dyDescent="0.25">
      <c r="A8" s="111" t="s">
        <v>89</v>
      </c>
      <c r="B8" s="111"/>
      <c r="C8" s="111"/>
      <c r="D8" s="111"/>
      <c r="I8" s="1"/>
    </row>
    <row r="9" spans="1:17" ht="15.75" x14ac:dyDescent="0.25">
      <c r="A9" s="3"/>
    </row>
    <row r="10" spans="1:17" ht="20.25" customHeight="1" x14ac:dyDescent="0.25">
      <c r="A10" s="9" t="s">
        <v>2</v>
      </c>
      <c r="B10" s="10" t="s">
        <v>11</v>
      </c>
      <c r="C10" s="9" t="s">
        <v>3</v>
      </c>
      <c r="D10" s="9" t="s">
        <v>107</v>
      </c>
      <c r="I10" s="2"/>
    </row>
    <row r="11" spans="1:17" x14ac:dyDescent="0.25">
      <c r="A11" s="9" t="s">
        <v>4</v>
      </c>
      <c r="B11" s="9" t="s">
        <v>5</v>
      </c>
      <c r="C11" s="9" t="s">
        <v>6</v>
      </c>
      <c r="D11" s="9">
        <v>40</v>
      </c>
      <c r="I11" s="2"/>
    </row>
    <row r="12" spans="1:17" ht="15.75" customHeight="1" x14ac:dyDescent="0.25">
      <c r="I12" s="2"/>
      <c r="J12" s="106"/>
      <c r="K12" s="106"/>
      <c r="L12" s="106"/>
      <c r="M12" s="106"/>
    </row>
    <row r="13" spans="1:17" ht="15" customHeight="1" x14ac:dyDescent="0.25">
      <c r="A13" s="12" t="s">
        <v>17</v>
      </c>
      <c r="B13" s="13"/>
      <c r="I13" s="2"/>
      <c r="J13" s="107"/>
      <c r="K13" s="107"/>
      <c r="L13" s="107"/>
      <c r="M13" s="107"/>
      <c r="N13" s="11"/>
      <c r="O13" s="11"/>
      <c r="P13" s="11"/>
      <c r="Q13" s="11"/>
    </row>
    <row r="14" spans="1:17" ht="15.75" x14ac:dyDescent="0.25">
      <c r="A14" s="112" t="s">
        <v>7</v>
      </c>
      <c r="B14" s="112"/>
      <c r="C14" s="112"/>
      <c r="D14" s="112"/>
      <c r="I14" s="1"/>
    </row>
    <row r="15" spans="1:17" ht="15.75" x14ac:dyDescent="0.25">
      <c r="A15" s="108" t="s">
        <v>8</v>
      </c>
      <c r="B15" s="108"/>
      <c r="C15" s="108"/>
      <c r="D15" s="108"/>
      <c r="I15" s="5"/>
    </row>
    <row r="16" spans="1:17" ht="15.75" x14ac:dyDescent="0.25">
      <c r="A16" s="7" t="s">
        <v>13</v>
      </c>
      <c r="B16" s="7"/>
      <c r="C16" s="8"/>
      <c r="D16" s="8"/>
      <c r="I16" s="3"/>
    </row>
    <row r="17" spans="1:9" ht="15.75" x14ac:dyDescent="0.25">
      <c r="A17" s="109" t="s">
        <v>9</v>
      </c>
      <c r="B17" s="109"/>
      <c r="C17" s="109"/>
      <c r="D17" s="8"/>
      <c r="I17" s="6"/>
    </row>
    <row r="18" spans="1:9" ht="15.75" x14ac:dyDescent="0.25">
      <c r="A18" s="109" t="s">
        <v>10</v>
      </c>
      <c r="B18" s="109"/>
      <c r="C18" s="109"/>
      <c r="D18" s="8"/>
      <c r="I18" s="1"/>
    </row>
    <row r="19" spans="1:9" ht="15.75" x14ac:dyDescent="0.25">
      <c r="A19" s="109" t="s">
        <v>12</v>
      </c>
      <c r="B19" s="109"/>
      <c r="C19" s="109"/>
      <c r="D19" s="109"/>
    </row>
    <row r="20" spans="1:9" ht="15.75" x14ac:dyDescent="0.25">
      <c r="A20" s="105" t="s">
        <v>134</v>
      </c>
      <c r="B20" s="104"/>
      <c r="C20" s="104"/>
      <c r="D20" s="104"/>
    </row>
    <row r="21" spans="1:9" ht="15.75" x14ac:dyDescent="0.25">
      <c r="A21" s="14" t="s">
        <v>18</v>
      </c>
      <c r="B21" s="15">
        <v>1</v>
      </c>
      <c r="C21" s="15">
        <v>2</v>
      </c>
      <c r="D21" s="15">
        <v>3</v>
      </c>
      <c r="E21" s="15">
        <v>4</v>
      </c>
      <c r="F21" s="16" t="s">
        <v>19</v>
      </c>
      <c r="G21" s="4"/>
    </row>
    <row r="22" spans="1:9" ht="15.75" x14ac:dyDescent="0.25">
      <c r="A22" s="14" t="s">
        <v>20</v>
      </c>
      <c r="B22" s="15">
        <v>10</v>
      </c>
      <c r="C22" s="15">
        <v>15</v>
      </c>
      <c r="D22" s="15">
        <v>5</v>
      </c>
      <c r="E22" s="15">
        <v>10</v>
      </c>
      <c r="F22" s="17">
        <v>40</v>
      </c>
      <c r="G22" s="4"/>
    </row>
    <row r="23" spans="1:9" ht="15.75" x14ac:dyDescent="0.25">
      <c r="A23" s="14" t="s">
        <v>21</v>
      </c>
      <c r="B23" s="97"/>
      <c r="C23" s="97"/>
      <c r="D23" s="97"/>
      <c r="E23" s="97"/>
      <c r="F23" s="97">
        <f>SUM(B23:D23)</f>
        <v>0</v>
      </c>
      <c r="G23" s="4"/>
    </row>
    <row r="24" spans="1:9" ht="15.75" x14ac:dyDescent="0.25">
      <c r="I24" s="4"/>
    </row>
  </sheetData>
  <mergeCells count="12">
    <mergeCell ref="A19:D19"/>
    <mergeCell ref="A4:D4"/>
    <mergeCell ref="A5:D5"/>
    <mergeCell ref="A6:D6"/>
    <mergeCell ref="A7:D7"/>
    <mergeCell ref="A8:D8"/>
    <mergeCell ref="A14:D14"/>
    <mergeCell ref="J12:M12"/>
    <mergeCell ref="J13:M13"/>
    <mergeCell ref="A15:D15"/>
    <mergeCell ref="A17:C17"/>
    <mergeCell ref="A18:C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opLeftCell="B7" workbookViewId="0">
      <selection activeCell="I6" sqref="I6"/>
    </sheetView>
  </sheetViews>
  <sheetFormatPr defaultRowHeight="15" x14ac:dyDescent="0.25"/>
  <cols>
    <col min="2" max="2" width="17.42578125" customWidth="1"/>
    <col min="3" max="3" width="18.42578125" customWidth="1"/>
    <col min="10" max="10" width="14" customWidth="1"/>
    <col min="19" max="19" width="9.140625" customWidth="1"/>
  </cols>
  <sheetData>
    <row r="1" spans="2:11" x14ac:dyDescent="0.25">
      <c r="B1" t="s">
        <v>16</v>
      </c>
      <c r="J1" t="s">
        <v>115</v>
      </c>
      <c r="K1" t="s">
        <v>38</v>
      </c>
    </row>
    <row r="2" spans="2:11" x14ac:dyDescent="0.25">
      <c r="B2" s="114" t="s">
        <v>87</v>
      </c>
      <c r="C2" s="115"/>
      <c r="D2" s="115"/>
      <c r="E2" s="115"/>
      <c r="F2" s="116"/>
      <c r="G2" s="18"/>
      <c r="H2" s="18"/>
      <c r="I2" s="18"/>
    </row>
    <row r="3" spans="2:11" x14ac:dyDescent="0.25">
      <c r="B3" s="78"/>
      <c r="C3" s="41"/>
      <c r="D3" s="41"/>
      <c r="E3" s="41"/>
      <c r="F3" s="79"/>
      <c r="G3" s="30"/>
      <c r="H3" s="30"/>
      <c r="I3" s="30"/>
    </row>
    <row r="4" spans="2:11" x14ac:dyDescent="0.25">
      <c r="B4" s="78"/>
      <c r="C4" s="41"/>
      <c r="D4" s="41"/>
      <c r="E4" s="41"/>
      <c r="F4" s="79"/>
      <c r="G4" s="30"/>
      <c r="H4" s="30"/>
      <c r="I4" s="30"/>
    </row>
    <row r="5" spans="2:11" x14ac:dyDescent="0.25">
      <c r="B5" s="78" t="s">
        <v>85</v>
      </c>
      <c r="C5" s="120" t="s">
        <v>104</v>
      </c>
      <c r="D5" s="120"/>
      <c r="E5" s="120"/>
      <c r="F5" s="79"/>
      <c r="G5" s="30"/>
      <c r="H5" s="30"/>
      <c r="I5" s="30"/>
    </row>
    <row r="6" spans="2:11" x14ac:dyDescent="0.25">
      <c r="B6" s="80" t="s">
        <v>28</v>
      </c>
      <c r="C6" s="81" t="s">
        <v>27</v>
      </c>
      <c r="D6" s="23"/>
      <c r="E6" s="23"/>
      <c r="F6" s="82"/>
    </row>
    <row r="7" spans="2:11" x14ac:dyDescent="0.25">
      <c r="B7" s="80" t="s">
        <v>22</v>
      </c>
      <c r="C7" s="83" t="s">
        <v>105</v>
      </c>
      <c r="D7" s="23"/>
      <c r="E7" s="23"/>
      <c r="F7" s="82"/>
    </row>
    <row r="8" spans="2:11" x14ac:dyDescent="0.25">
      <c r="B8" s="80" t="s">
        <v>23</v>
      </c>
      <c r="C8" s="103" t="s">
        <v>132</v>
      </c>
      <c r="D8" s="23"/>
      <c r="E8" s="23"/>
      <c r="F8" s="82"/>
    </row>
    <row r="9" spans="2:11" x14ac:dyDescent="0.25">
      <c r="B9" s="80" t="s">
        <v>24</v>
      </c>
      <c r="C9" s="103" t="s">
        <v>109</v>
      </c>
      <c r="D9" s="23"/>
      <c r="E9" s="23"/>
      <c r="F9" s="82"/>
    </row>
    <row r="10" spans="2:11" x14ac:dyDescent="0.25">
      <c r="B10" s="80" t="s">
        <v>25</v>
      </c>
      <c r="C10" s="84">
        <v>7.7499999999999999E-2</v>
      </c>
      <c r="D10" s="23"/>
      <c r="E10" s="23"/>
      <c r="F10" s="82"/>
    </row>
    <row r="11" spans="2:11" x14ac:dyDescent="0.25">
      <c r="B11" s="80" t="s">
        <v>88</v>
      </c>
      <c r="C11" s="85">
        <v>100</v>
      </c>
      <c r="D11" s="23"/>
      <c r="E11" s="23"/>
      <c r="F11" s="82"/>
    </row>
    <row r="12" spans="2:11" x14ac:dyDescent="0.25">
      <c r="B12" s="80" t="s">
        <v>26</v>
      </c>
      <c r="C12" s="81" t="s">
        <v>37</v>
      </c>
      <c r="D12" s="23"/>
      <c r="E12" s="23"/>
      <c r="F12" s="82"/>
    </row>
    <row r="13" spans="2:11" x14ac:dyDescent="0.25">
      <c r="B13" s="86" t="s">
        <v>29</v>
      </c>
      <c r="C13" s="87" t="s">
        <v>86</v>
      </c>
      <c r="D13" s="88"/>
      <c r="E13" s="88"/>
      <c r="F13" s="89"/>
    </row>
    <row r="14" spans="2:11" x14ac:dyDescent="0.25">
      <c r="B14" s="23"/>
      <c r="C14" s="81"/>
      <c r="D14" s="23"/>
      <c r="E14" s="23"/>
      <c r="F14" s="23"/>
    </row>
    <row r="15" spans="2:11" ht="30" customHeight="1" x14ac:dyDescent="0.25">
      <c r="B15" s="117" t="s">
        <v>106</v>
      </c>
      <c r="C15" s="118"/>
      <c r="D15" s="118"/>
      <c r="E15" s="118"/>
      <c r="F15" s="118"/>
      <c r="G15" s="118"/>
      <c r="H15" s="118"/>
      <c r="I15" s="119"/>
    </row>
    <row r="16" spans="2:11" ht="18.75" customHeight="1" x14ac:dyDescent="0.25">
      <c r="B16" s="21"/>
      <c r="C16" s="21"/>
      <c r="D16" s="21"/>
      <c r="E16" s="21"/>
      <c r="F16" s="21"/>
      <c r="G16" s="21"/>
      <c r="H16" s="21"/>
      <c r="I16" s="21"/>
    </row>
    <row r="17" spans="1:10" x14ac:dyDescent="0.25">
      <c r="A17" s="22" t="s">
        <v>33</v>
      </c>
      <c r="B17" s="22"/>
      <c r="C17" s="113" t="s">
        <v>110</v>
      </c>
      <c r="D17" s="113"/>
      <c r="E17" s="20"/>
      <c r="F17" s="20"/>
      <c r="G17" s="20"/>
      <c r="H17" s="20"/>
      <c r="I17" s="20"/>
      <c r="J17" s="20"/>
    </row>
    <row r="18" spans="1:10" x14ac:dyDescent="0.25">
      <c r="A18" s="22"/>
      <c r="B18" s="22"/>
      <c r="C18" s="121" t="s">
        <v>111</v>
      </c>
      <c r="D18" s="121"/>
      <c r="E18" s="20"/>
      <c r="F18" s="20"/>
      <c r="G18" s="20"/>
      <c r="H18" s="20"/>
      <c r="I18" s="20"/>
      <c r="J18" s="20"/>
    </row>
    <row r="19" spans="1:10" x14ac:dyDescent="0.25">
      <c r="A19" s="22" t="s">
        <v>34</v>
      </c>
      <c r="B19" s="22"/>
      <c r="C19" s="113" t="s">
        <v>30</v>
      </c>
      <c r="D19" s="113"/>
    </row>
    <row r="20" spans="1:10" x14ac:dyDescent="0.25">
      <c r="A20" s="22" t="s">
        <v>35</v>
      </c>
      <c r="B20" s="22"/>
      <c r="C20" s="113" t="s">
        <v>31</v>
      </c>
      <c r="D20" s="113"/>
    </row>
    <row r="21" spans="1:10" x14ac:dyDescent="0.25">
      <c r="A21" s="22" t="s">
        <v>36</v>
      </c>
      <c r="B21" s="22"/>
      <c r="C21" s="113" t="s">
        <v>32</v>
      </c>
      <c r="D21" s="113"/>
    </row>
    <row r="22" spans="1:10" x14ac:dyDescent="0.25">
      <c r="B22" s="29"/>
    </row>
    <row r="24" spans="1:10" x14ac:dyDescent="0.25">
      <c r="E24" s="23"/>
    </row>
    <row r="25" spans="1:10" x14ac:dyDescent="0.25">
      <c r="E25" s="23"/>
    </row>
    <row r="26" spans="1:10" ht="27.75" customHeight="1" x14ac:dyDescent="0.25">
      <c r="J26" s="19"/>
    </row>
  </sheetData>
  <mergeCells count="8">
    <mergeCell ref="C19:D19"/>
    <mergeCell ref="C20:D20"/>
    <mergeCell ref="C21:D21"/>
    <mergeCell ref="B2:F2"/>
    <mergeCell ref="B15:I15"/>
    <mergeCell ref="C5:E5"/>
    <mergeCell ref="C17:D17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0"/>
  <sheetViews>
    <sheetView topLeftCell="A9" workbookViewId="0">
      <selection sqref="A1:M18"/>
    </sheetView>
  </sheetViews>
  <sheetFormatPr defaultColWidth="9.140625" defaultRowHeight="15" x14ac:dyDescent="0.2"/>
  <cols>
    <col min="1" max="1" width="9.140625" style="24"/>
    <col min="2" max="2" width="45.85546875" style="24" customWidth="1"/>
    <col min="3" max="3" width="12.85546875" style="24" customWidth="1"/>
    <col min="4" max="4" width="11.28515625" style="25" customWidth="1"/>
    <col min="5" max="5" width="12.85546875" style="24" customWidth="1"/>
    <col min="6" max="6" width="11" style="25" customWidth="1"/>
    <col min="7" max="7" width="11.28515625" style="24" customWidth="1"/>
    <col min="8" max="8" width="11" style="24" bestFit="1" customWidth="1"/>
    <col min="9" max="16384" width="9.140625" style="24"/>
  </cols>
  <sheetData>
    <row r="1" spans="1:13" x14ac:dyDescent="0.2">
      <c r="A1" s="24" t="s">
        <v>14</v>
      </c>
      <c r="L1" s="24" t="s">
        <v>113</v>
      </c>
      <c r="M1" s="24" t="s">
        <v>114</v>
      </c>
    </row>
    <row r="2" spans="1:13" ht="16.5" customHeight="1" x14ac:dyDescent="0.25">
      <c r="B2" s="123" t="s">
        <v>91</v>
      </c>
      <c r="C2" s="124"/>
      <c r="D2" s="124"/>
      <c r="E2" s="124"/>
      <c r="F2" s="124"/>
      <c r="G2" s="124"/>
      <c r="H2" s="124"/>
    </row>
    <row r="3" spans="1:13" ht="33.75" customHeight="1" x14ac:dyDescent="0.25">
      <c r="B3" s="125" t="s">
        <v>92</v>
      </c>
      <c r="C3" s="126"/>
      <c r="D3" s="126"/>
      <c r="E3" s="126"/>
      <c r="F3" s="126"/>
      <c r="G3" s="126"/>
      <c r="H3" s="126"/>
    </row>
    <row r="4" spans="1:13" ht="15.75" x14ac:dyDescent="0.25">
      <c r="B4" s="31"/>
      <c r="C4" s="30"/>
      <c r="D4" s="30"/>
      <c r="E4" s="30"/>
      <c r="F4" s="30"/>
      <c r="G4" s="30"/>
    </row>
    <row r="5" spans="1:13" ht="30" customHeight="1" x14ac:dyDescent="0.2">
      <c r="A5" s="33"/>
      <c r="B5" s="127" t="s">
        <v>93</v>
      </c>
      <c r="C5" s="127"/>
      <c r="D5" s="127"/>
      <c r="E5" s="127"/>
      <c r="F5" s="127"/>
      <c r="G5" s="127"/>
      <c r="H5" s="127"/>
    </row>
    <row r="6" spans="1:13" ht="15.75" customHeight="1" x14ac:dyDescent="0.2">
      <c r="A6" s="34" t="s">
        <v>65</v>
      </c>
      <c r="B6" s="132" t="s">
        <v>94</v>
      </c>
      <c r="C6" s="132"/>
      <c r="D6" s="132"/>
      <c r="E6" s="35"/>
      <c r="F6" s="35"/>
      <c r="G6" s="35"/>
      <c r="H6" s="35"/>
    </row>
    <row r="7" spans="1:13" ht="15.75" x14ac:dyDescent="0.2">
      <c r="A7" s="34" t="s">
        <v>66</v>
      </c>
      <c r="B7" s="36" t="s">
        <v>95</v>
      </c>
      <c r="C7" s="36"/>
      <c r="D7" s="36"/>
      <c r="E7" s="36"/>
      <c r="F7" s="36"/>
      <c r="G7" s="36"/>
      <c r="H7" s="36"/>
    </row>
    <row r="8" spans="1:13" ht="15.75" x14ac:dyDescent="0.25">
      <c r="A8" s="34" t="s">
        <v>67</v>
      </c>
      <c r="B8" s="36" t="s">
        <v>96</v>
      </c>
      <c r="C8" s="37"/>
      <c r="D8" s="37"/>
      <c r="E8" s="37"/>
      <c r="F8" s="37"/>
      <c r="G8" s="37"/>
      <c r="H8" s="38"/>
    </row>
    <row r="9" spans="1:13" ht="15.75" x14ac:dyDescent="0.25">
      <c r="A9" s="34" t="s">
        <v>68</v>
      </c>
      <c r="B9" s="36" t="s">
        <v>112</v>
      </c>
      <c r="C9" s="37"/>
      <c r="D9" s="37"/>
      <c r="E9" s="37"/>
      <c r="F9" s="37"/>
      <c r="G9" s="37"/>
      <c r="H9" s="38"/>
    </row>
    <row r="10" spans="1:13" ht="15.75" x14ac:dyDescent="0.25">
      <c r="A10" s="34" t="s">
        <v>69</v>
      </c>
      <c r="B10" s="36" t="s">
        <v>64</v>
      </c>
      <c r="C10" s="37"/>
      <c r="D10" s="37"/>
      <c r="E10" s="37"/>
      <c r="F10" s="37"/>
      <c r="G10" s="37"/>
      <c r="H10" s="38"/>
    </row>
    <row r="11" spans="1:13" ht="15.75" x14ac:dyDescent="0.25">
      <c r="A11" s="34" t="s">
        <v>70</v>
      </c>
      <c r="B11" s="36" t="s">
        <v>97</v>
      </c>
      <c r="C11" s="37"/>
      <c r="D11" s="37"/>
      <c r="E11" s="37"/>
      <c r="F11" s="37"/>
      <c r="G11" s="37"/>
      <c r="H11" s="38"/>
    </row>
    <row r="12" spans="1:13" ht="15.75" x14ac:dyDescent="0.25">
      <c r="A12" s="34" t="s">
        <v>71</v>
      </c>
      <c r="B12" s="36" t="s">
        <v>131</v>
      </c>
      <c r="C12" s="37"/>
      <c r="D12" s="37"/>
      <c r="E12" s="37"/>
      <c r="F12" s="37"/>
      <c r="G12" s="37"/>
      <c r="H12" s="38"/>
    </row>
    <row r="13" spans="1:13" ht="15.75" x14ac:dyDescent="0.25">
      <c r="A13" s="34" t="s">
        <v>72</v>
      </c>
      <c r="B13" s="36" t="s">
        <v>98</v>
      </c>
      <c r="C13" s="37"/>
      <c r="D13" s="37"/>
      <c r="E13" s="37"/>
      <c r="F13" s="37"/>
      <c r="G13" s="37"/>
      <c r="H13" s="38"/>
    </row>
    <row r="14" spans="1:13" ht="15.75" x14ac:dyDescent="0.2">
      <c r="A14" s="39" t="s">
        <v>73</v>
      </c>
      <c r="B14" s="40" t="s">
        <v>99</v>
      </c>
      <c r="C14" s="40"/>
      <c r="D14" s="40"/>
      <c r="E14" s="40"/>
      <c r="F14" s="40"/>
      <c r="G14" s="40"/>
      <c r="H14" s="40"/>
    </row>
    <row r="15" spans="1:13" ht="15.75" x14ac:dyDescent="0.2">
      <c r="B15" s="32" t="s">
        <v>100</v>
      </c>
      <c r="C15" s="32"/>
      <c r="D15" s="32"/>
      <c r="E15" s="32"/>
      <c r="F15" s="32"/>
      <c r="G15" s="32"/>
      <c r="H15" s="32"/>
    </row>
    <row r="16" spans="1:13" ht="16.5" thickBot="1" x14ac:dyDescent="0.3">
      <c r="B16" s="31"/>
      <c r="C16" s="30"/>
      <c r="D16" s="30"/>
      <c r="E16" s="30"/>
      <c r="F16" s="30"/>
      <c r="G16" s="30"/>
    </row>
    <row r="17" spans="2:8" ht="15.75" x14ac:dyDescent="0.2">
      <c r="B17" s="128" t="s">
        <v>101</v>
      </c>
      <c r="C17" s="129"/>
      <c r="D17" s="129"/>
      <c r="E17" s="129"/>
      <c r="F17" s="129"/>
      <c r="G17" s="129"/>
      <c r="H17" s="129"/>
    </row>
    <row r="18" spans="2:8" ht="16.5" thickBot="1" x14ac:dyDescent="0.25">
      <c r="B18" s="130" t="s">
        <v>128</v>
      </c>
      <c r="C18" s="131"/>
      <c r="D18" s="131"/>
      <c r="E18" s="131"/>
      <c r="F18" s="131"/>
      <c r="G18" s="131"/>
      <c r="H18" s="131"/>
    </row>
    <row r="19" spans="2:8" ht="15.75" x14ac:dyDescent="0.25">
      <c r="B19" s="31"/>
      <c r="C19" s="30"/>
      <c r="D19" s="30"/>
      <c r="E19" s="30"/>
      <c r="F19" s="30"/>
      <c r="G19" s="30"/>
    </row>
    <row r="20" spans="2:8" ht="33" customHeight="1" x14ac:dyDescent="0.4">
      <c r="B20"/>
      <c r="C20" s="122" t="s">
        <v>102</v>
      </c>
      <c r="D20" s="122"/>
      <c r="E20" s="122"/>
      <c r="F20"/>
      <c r="G20"/>
    </row>
    <row r="21" spans="2:8" ht="27.75" customHeight="1" x14ac:dyDescent="0.3">
      <c r="B21" s="75" t="s">
        <v>74</v>
      </c>
      <c r="C21" s="74"/>
      <c r="D21" s="74"/>
      <c r="F21"/>
      <c r="G21" s="95" t="s">
        <v>103</v>
      </c>
    </row>
    <row r="22" spans="2:8" x14ac:dyDescent="0.2">
      <c r="B22" s="45"/>
      <c r="C22" s="46">
        <v>43190</v>
      </c>
      <c r="D22" s="47">
        <v>43555</v>
      </c>
      <c r="E22" s="46">
        <v>43921</v>
      </c>
      <c r="F22" s="47">
        <v>44286</v>
      </c>
      <c r="G22" s="46">
        <v>44651</v>
      </c>
    </row>
    <row r="23" spans="2:8" x14ac:dyDescent="0.2">
      <c r="B23" s="48" t="s">
        <v>40</v>
      </c>
      <c r="C23" s="49"/>
      <c r="D23" s="49"/>
      <c r="E23" s="49"/>
      <c r="F23" s="49"/>
      <c r="G23" s="77"/>
    </row>
    <row r="24" spans="2:8" x14ac:dyDescent="0.2">
      <c r="B24" s="50" t="s">
        <v>41</v>
      </c>
      <c r="C24" s="51">
        <f>62</f>
        <v>62</v>
      </c>
      <c r="D24" s="51">
        <f>C24</f>
        <v>62</v>
      </c>
      <c r="E24" s="51">
        <f t="shared" ref="E24:G24" si="0">D24</f>
        <v>62</v>
      </c>
      <c r="F24" s="51">
        <f t="shared" si="0"/>
        <v>62</v>
      </c>
      <c r="G24" s="51">
        <f t="shared" si="0"/>
        <v>62</v>
      </c>
    </row>
    <row r="25" spans="2:8" ht="30" customHeight="1" x14ac:dyDescent="0.2">
      <c r="B25" s="50" t="s">
        <v>42</v>
      </c>
      <c r="C25" s="53">
        <v>3666</v>
      </c>
      <c r="D25" s="53">
        <v>4155</v>
      </c>
      <c r="E25" s="53">
        <v>4248</v>
      </c>
      <c r="F25" s="54">
        <v>5113</v>
      </c>
      <c r="G25" s="53">
        <v>5939</v>
      </c>
    </row>
    <row r="26" spans="2:8" x14ac:dyDescent="0.2">
      <c r="B26" s="50" t="s">
        <v>43</v>
      </c>
      <c r="C26" s="53">
        <v>2530</v>
      </c>
      <c r="D26" s="53">
        <v>2539</v>
      </c>
      <c r="E26" s="53">
        <v>2326</v>
      </c>
      <c r="F26" s="54">
        <v>2777</v>
      </c>
      <c r="G26" s="53">
        <v>3633</v>
      </c>
    </row>
    <row r="27" spans="2:8" s="26" customFormat="1" x14ac:dyDescent="0.2">
      <c r="B27" s="50" t="s">
        <v>44</v>
      </c>
      <c r="C27" s="53">
        <v>348</v>
      </c>
      <c r="D27" s="53">
        <v>415</v>
      </c>
      <c r="E27" s="53">
        <v>435</v>
      </c>
      <c r="F27" s="54">
        <v>899</v>
      </c>
      <c r="G27" s="53">
        <v>887</v>
      </c>
    </row>
    <row r="28" spans="2:8" x14ac:dyDescent="0.2">
      <c r="B28" s="55" t="s">
        <v>45</v>
      </c>
      <c r="C28" s="56">
        <f>C24+C25+C26+C27</f>
        <v>6606</v>
      </c>
      <c r="D28" s="56">
        <f>D24+D25+D26+D27</f>
        <v>7171</v>
      </c>
      <c r="E28" s="56">
        <f>E24+E25+E26+E27</f>
        <v>7071</v>
      </c>
      <c r="F28" s="57">
        <f>F24+F25+F26+F27</f>
        <v>8851</v>
      </c>
      <c r="G28" s="56">
        <f>G24+G25+G26+G27</f>
        <v>10521</v>
      </c>
    </row>
    <row r="29" spans="2:8" x14ac:dyDescent="0.2">
      <c r="B29" s="50"/>
      <c r="C29" s="49"/>
      <c r="D29" s="49"/>
      <c r="E29" s="49"/>
      <c r="F29" s="49"/>
      <c r="G29" s="77"/>
    </row>
    <row r="30" spans="2:8" x14ac:dyDescent="0.2">
      <c r="B30" s="48" t="s">
        <v>46</v>
      </c>
      <c r="C30" s="58"/>
      <c r="D30" s="58"/>
      <c r="E30" s="58"/>
      <c r="F30" s="59"/>
      <c r="G30" s="58"/>
    </row>
    <row r="31" spans="2:8" x14ac:dyDescent="0.2">
      <c r="B31" s="50" t="s">
        <v>47</v>
      </c>
      <c r="C31" s="53">
        <v>2518</v>
      </c>
      <c r="D31" s="53">
        <v>2836</v>
      </c>
      <c r="E31" s="53">
        <v>3125</v>
      </c>
      <c r="F31" s="54">
        <v>3069</v>
      </c>
      <c r="G31" s="53">
        <v>3180</v>
      </c>
    </row>
    <row r="32" spans="2:8" s="26" customFormat="1" x14ac:dyDescent="0.2">
      <c r="B32" s="50" t="s">
        <v>48</v>
      </c>
      <c r="C32" s="53">
        <v>3706</v>
      </c>
      <c r="D32" s="53">
        <v>3844</v>
      </c>
      <c r="E32" s="53">
        <v>3480</v>
      </c>
      <c r="F32" s="54">
        <v>5320</v>
      </c>
      <c r="G32" s="53">
        <v>6606</v>
      </c>
    </row>
    <row r="33" spans="2:13" x14ac:dyDescent="0.2">
      <c r="B33" s="50" t="s">
        <v>49</v>
      </c>
      <c r="C33" s="53">
        <v>382</v>
      </c>
      <c r="D33" s="53">
        <v>491</v>
      </c>
      <c r="E33" s="53">
        <v>466</v>
      </c>
      <c r="F33" s="54">
        <v>462</v>
      </c>
      <c r="G33" s="53">
        <v>735</v>
      </c>
    </row>
    <row r="34" spans="2:13" x14ac:dyDescent="0.2">
      <c r="B34" s="55" t="s">
        <v>50</v>
      </c>
      <c r="C34" s="60">
        <f>C31+C32+C33</f>
        <v>6606</v>
      </c>
      <c r="D34" s="60">
        <f>D31+D32+D33</f>
        <v>7171</v>
      </c>
      <c r="E34" s="60">
        <f>E31+E32+E33</f>
        <v>7071</v>
      </c>
      <c r="F34" s="61">
        <f>F31+F32+F33</f>
        <v>8851</v>
      </c>
      <c r="G34" s="60">
        <f>G31+G32+G33</f>
        <v>10521</v>
      </c>
    </row>
    <row r="35" spans="2:13" x14ac:dyDescent="0.2">
      <c r="B35" s="62"/>
      <c r="C35" s="62"/>
      <c r="D35" s="62"/>
      <c r="E35" s="62"/>
      <c r="F35" s="63"/>
      <c r="G35" s="62"/>
    </row>
    <row r="36" spans="2:13" x14ac:dyDescent="0.2">
      <c r="B36" s="64" t="s">
        <v>75</v>
      </c>
      <c r="C36" s="65"/>
      <c r="D36" s="65"/>
      <c r="E36" s="65"/>
      <c r="F36" s="66"/>
      <c r="G36" s="65"/>
    </row>
    <row r="37" spans="2:13" s="26" customFormat="1" x14ac:dyDescent="0.2">
      <c r="B37" s="64" t="s">
        <v>76</v>
      </c>
      <c r="C37" s="51"/>
      <c r="D37" s="51"/>
      <c r="E37" s="51"/>
      <c r="F37" s="52"/>
      <c r="G37" s="51"/>
    </row>
    <row r="38" spans="2:13" x14ac:dyDescent="0.2">
      <c r="B38" s="67" t="s">
        <v>77</v>
      </c>
      <c r="C38" s="53">
        <v>8139</v>
      </c>
      <c r="D38" s="53">
        <v>10051</v>
      </c>
      <c r="E38" s="53">
        <v>9429</v>
      </c>
      <c r="F38" s="54">
        <v>10428</v>
      </c>
      <c r="G38" s="53">
        <v>13889</v>
      </c>
    </row>
    <row r="39" spans="2:13" ht="18" customHeight="1" x14ac:dyDescent="0.2">
      <c r="B39" s="67" t="s">
        <v>51</v>
      </c>
      <c r="C39" s="53">
        <v>117</v>
      </c>
      <c r="D39" s="53">
        <v>128</v>
      </c>
      <c r="E39" s="53">
        <v>112</v>
      </c>
      <c r="F39" s="54">
        <v>188</v>
      </c>
      <c r="G39" s="53">
        <v>160</v>
      </c>
      <c r="H39" s="27"/>
    </row>
    <row r="40" spans="2:13" ht="15.75" customHeight="1" x14ac:dyDescent="0.2">
      <c r="B40" s="64" t="s">
        <v>52</v>
      </c>
      <c r="C40" s="56">
        <f>C38+C39</f>
        <v>8256</v>
      </c>
      <c r="D40" s="56">
        <f t="shared" ref="D40:G40" si="1">D38+D39</f>
        <v>10179</v>
      </c>
      <c r="E40" s="56">
        <f t="shared" si="1"/>
        <v>9541</v>
      </c>
      <c r="F40" s="57">
        <f t="shared" si="1"/>
        <v>10616</v>
      </c>
      <c r="G40" s="56">
        <f t="shared" si="1"/>
        <v>14049</v>
      </c>
      <c r="H40" s="27"/>
    </row>
    <row r="41" spans="2:13" ht="15" customHeight="1" x14ac:dyDescent="0.2">
      <c r="B41" s="64"/>
      <c r="C41" s="56"/>
      <c r="D41" s="56"/>
      <c r="E41" s="56"/>
      <c r="F41" s="57"/>
      <c r="G41" s="56"/>
      <c r="H41" s="27"/>
    </row>
    <row r="42" spans="2:13" x14ac:dyDescent="0.2">
      <c r="B42" s="64" t="s">
        <v>53</v>
      </c>
      <c r="C42" s="53"/>
      <c r="D42" s="53"/>
      <c r="E42" s="53"/>
      <c r="F42" s="54"/>
      <c r="G42" s="53"/>
      <c r="H42" s="27"/>
    </row>
    <row r="43" spans="2:13" x14ac:dyDescent="0.2">
      <c r="B43" s="67" t="s">
        <v>54</v>
      </c>
      <c r="C43" s="53">
        <v>4967</v>
      </c>
      <c r="D43" s="53">
        <v>6278</v>
      </c>
      <c r="E43" s="53">
        <v>5835</v>
      </c>
      <c r="F43" s="54">
        <v>6474</v>
      </c>
      <c r="G43" s="53">
        <v>9383</v>
      </c>
      <c r="H43" s="27"/>
    </row>
    <row r="44" spans="2:13" x14ac:dyDescent="0.2">
      <c r="B44" s="67" t="s">
        <v>55</v>
      </c>
      <c r="C44" s="53">
        <v>650</v>
      </c>
      <c r="D44" s="53">
        <v>832</v>
      </c>
      <c r="E44" s="53">
        <v>900</v>
      </c>
      <c r="F44" s="54">
        <v>885</v>
      </c>
      <c r="G44" s="53">
        <v>1015</v>
      </c>
      <c r="H44" s="27"/>
    </row>
    <row r="45" spans="2:13" ht="18" customHeight="1" x14ac:dyDescent="0.2">
      <c r="B45" s="67" t="s">
        <v>56</v>
      </c>
      <c r="C45" s="53">
        <v>24</v>
      </c>
      <c r="D45" s="53">
        <v>16</v>
      </c>
      <c r="E45" s="53">
        <v>20</v>
      </c>
      <c r="F45" s="54">
        <v>73</v>
      </c>
      <c r="G45" s="53">
        <v>53</v>
      </c>
      <c r="H45" s="27"/>
    </row>
    <row r="46" spans="2:13" ht="15" customHeight="1" x14ac:dyDescent="0.2">
      <c r="B46" s="67" t="s">
        <v>57</v>
      </c>
      <c r="C46" s="53">
        <v>140</v>
      </c>
      <c r="D46" s="53">
        <v>149</v>
      </c>
      <c r="E46" s="53">
        <v>218</v>
      </c>
      <c r="F46" s="54">
        <v>249</v>
      </c>
      <c r="G46" s="53">
        <v>261</v>
      </c>
      <c r="H46" s="27"/>
    </row>
    <row r="47" spans="2:13" ht="17.25" customHeight="1" x14ac:dyDescent="0.2">
      <c r="B47" s="67" t="s">
        <v>58</v>
      </c>
      <c r="C47" s="53">
        <v>1459</v>
      </c>
      <c r="D47" s="53">
        <v>1754</v>
      </c>
      <c r="E47" s="53">
        <v>1667</v>
      </c>
      <c r="F47" s="54">
        <v>1502</v>
      </c>
      <c r="G47" s="53">
        <v>1732</v>
      </c>
      <c r="H47" s="27"/>
    </row>
    <row r="48" spans="2:13" x14ac:dyDescent="0.2">
      <c r="B48" s="67" t="s">
        <v>59</v>
      </c>
      <c r="C48" s="56">
        <f>SUM(C43:C47)</f>
        <v>7240</v>
      </c>
      <c r="D48" s="56">
        <f t="shared" ref="D48:G48" si="2">SUM(D43:D47)</f>
        <v>9029</v>
      </c>
      <c r="E48" s="56">
        <f t="shared" si="2"/>
        <v>8640</v>
      </c>
      <c r="F48" s="57">
        <f t="shared" si="2"/>
        <v>9183</v>
      </c>
      <c r="G48" s="56">
        <f t="shared" si="2"/>
        <v>12444</v>
      </c>
      <c r="H48" s="27"/>
      <c r="I48" s="94"/>
      <c r="J48" s="94"/>
      <c r="K48" s="94"/>
      <c r="L48" s="94"/>
      <c r="M48" s="94"/>
    </row>
    <row r="49" spans="2:15" ht="14.25" customHeight="1" x14ac:dyDescent="0.2">
      <c r="B49" s="67" t="s">
        <v>60</v>
      </c>
      <c r="C49" s="56">
        <f>C40-C48</f>
        <v>1016</v>
      </c>
      <c r="D49" s="56">
        <f>D40-D48</f>
        <v>1150</v>
      </c>
      <c r="E49" s="56">
        <f>E40-E48</f>
        <v>901</v>
      </c>
      <c r="F49" s="57">
        <f>F40-F48</f>
        <v>1433</v>
      </c>
      <c r="G49" s="56">
        <f>G40-G48</f>
        <v>1605</v>
      </c>
      <c r="H49" s="27"/>
    </row>
    <row r="50" spans="2:15" x14ac:dyDescent="0.2">
      <c r="B50" s="67" t="s">
        <v>82</v>
      </c>
      <c r="C50" s="53">
        <v>303</v>
      </c>
      <c r="D50" s="53">
        <v>358</v>
      </c>
      <c r="E50" s="53">
        <v>168</v>
      </c>
      <c r="F50" s="54">
        <v>393</v>
      </c>
      <c r="G50" s="53">
        <v>410</v>
      </c>
      <c r="H50" s="27"/>
    </row>
    <row r="51" spans="2:15" ht="16.5" thickBot="1" x14ac:dyDescent="0.3">
      <c r="B51" s="67" t="s">
        <v>61</v>
      </c>
      <c r="C51" s="56">
        <f>C49-C50</f>
        <v>713</v>
      </c>
      <c r="D51" s="56">
        <f t="shared" ref="D51:G51" si="3">D49-D50</f>
        <v>792</v>
      </c>
      <c r="E51" s="56">
        <f t="shared" si="3"/>
        <v>733</v>
      </c>
      <c r="F51" s="57">
        <f t="shared" si="3"/>
        <v>1040</v>
      </c>
      <c r="G51" s="56">
        <f t="shared" si="3"/>
        <v>1195</v>
      </c>
      <c r="H51" s="27"/>
      <c r="K51" s="91"/>
      <c r="L51" s="90"/>
      <c r="M51" s="90"/>
      <c r="N51" s="90"/>
      <c r="O51" s="90"/>
    </row>
    <row r="52" spans="2:15" ht="28.5" customHeight="1" thickBot="1" x14ac:dyDescent="0.25">
      <c r="B52" s="64" t="s">
        <v>78</v>
      </c>
      <c r="C52" s="53"/>
      <c r="D52" s="53"/>
      <c r="E52" s="53"/>
      <c r="F52" s="54"/>
      <c r="G52" s="53"/>
      <c r="H52" s="27"/>
      <c r="K52" s="92"/>
      <c r="L52" s="91"/>
      <c r="M52" s="93"/>
      <c r="N52" s="91"/>
      <c r="O52" s="91"/>
    </row>
    <row r="53" spans="2:15" ht="15.75" thickBot="1" x14ac:dyDescent="0.25">
      <c r="B53" s="68" t="s">
        <v>79</v>
      </c>
      <c r="C53" s="69">
        <v>1</v>
      </c>
      <c r="D53" s="69">
        <v>1</v>
      </c>
      <c r="E53" s="69">
        <v>1</v>
      </c>
      <c r="F53" s="76">
        <v>1</v>
      </c>
      <c r="G53" s="69">
        <v>1</v>
      </c>
      <c r="H53" s="27"/>
      <c r="K53" s="92"/>
      <c r="L53" s="91"/>
      <c r="M53" s="93"/>
      <c r="N53" s="91"/>
      <c r="O53" s="91"/>
    </row>
    <row r="54" spans="2:15" ht="14.25" customHeight="1" thickBot="1" x14ac:dyDescent="0.25">
      <c r="B54" s="70" t="s">
        <v>80</v>
      </c>
      <c r="C54" s="71">
        <v>11.4</v>
      </c>
      <c r="D54" s="71">
        <v>12.66</v>
      </c>
      <c r="E54" s="71">
        <v>11.71</v>
      </c>
      <c r="F54" s="72">
        <v>16.61</v>
      </c>
      <c r="G54" s="71">
        <v>19.079999999999998</v>
      </c>
      <c r="H54" s="27"/>
      <c r="K54" s="92"/>
      <c r="L54" s="91"/>
      <c r="M54" s="93"/>
      <c r="N54" s="91"/>
      <c r="O54" s="91"/>
    </row>
    <row r="55" spans="2:15" ht="15.75" thickBot="1" x14ac:dyDescent="0.25">
      <c r="B55" s="62" t="s">
        <v>81</v>
      </c>
      <c r="C55" s="51">
        <v>692.3</v>
      </c>
      <c r="D55" s="51">
        <v>647.01</v>
      </c>
      <c r="E55" s="51">
        <v>915.8</v>
      </c>
      <c r="F55" s="52">
        <v>1397.2</v>
      </c>
      <c r="G55" s="51">
        <v>1270.1500000000001</v>
      </c>
      <c r="H55" s="27"/>
      <c r="K55" s="92"/>
      <c r="L55" s="91"/>
      <c r="M55" s="93"/>
      <c r="N55" s="91"/>
      <c r="O55" s="91"/>
    </row>
    <row r="56" spans="2:15" ht="19.5" customHeight="1" x14ac:dyDescent="0.2">
      <c r="B56" s="62" t="s">
        <v>62</v>
      </c>
      <c r="C56" s="73">
        <f>C55/C54</f>
        <v>60.728070175438589</v>
      </c>
      <c r="D56" s="73">
        <f t="shared" ref="D56:G56" si="4">D55/D54</f>
        <v>51.106635071090047</v>
      </c>
      <c r="E56" s="73">
        <f t="shared" si="4"/>
        <v>78.206660973526894</v>
      </c>
      <c r="F56" s="73">
        <f t="shared" si="4"/>
        <v>84.118001204093929</v>
      </c>
      <c r="G56" s="73">
        <f t="shared" si="4"/>
        <v>66.569706498951788</v>
      </c>
      <c r="H56" s="27"/>
    </row>
    <row r="57" spans="2:15" x14ac:dyDescent="0.2">
      <c r="B57" s="42"/>
      <c r="C57" s="43"/>
      <c r="D57" s="44"/>
      <c r="E57" s="43"/>
      <c r="F57" s="44"/>
      <c r="G57" s="43"/>
    </row>
    <row r="58" spans="2:15" x14ac:dyDescent="0.2">
      <c r="C58" s="27"/>
      <c r="D58" s="27"/>
      <c r="E58" s="27"/>
      <c r="F58" s="27"/>
      <c r="G58" s="27"/>
    </row>
    <row r="60" spans="2:15" x14ac:dyDescent="0.2">
      <c r="C60" s="27"/>
      <c r="D60" s="27"/>
      <c r="E60" s="27"/>
      <c r="F60" s="27"/>
      <c r="G60" s="27"/>
    </row>
  </sheetData>
  <mergeCells count="7">
    <mergeCell ref="C20:E20"/>
    <mergeCell ref="B2:H2"/>
    <mergeCell ref="B3:H3"/>
    <mergeCell ref="B5:H5"/>
    <mergeCell ref="B17:H17"/>
    <mergeCell ref="B18:H18"/>
    <mergeCell ref="B6: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Q32"/>
  <sheetViews>
    <sheetView topLeftCell="A19" zoomScaleNormal="100" workbookViewId="0">
      <selection activeCell="A19" sqref="A1:XFD1048576"/>
    </sheetView>
  </sheetViews>
  <sheetFormatPr defaultRowHeight="15" x14ac:dyDescent="0.25"/>
  <sheetData>
    <row r="1" spans="1:17" x14ac:dyDescent="0.25">
      <c r="A1" t="s">
        <v>15</v>
      </c>
      <c r="P1" t="s">
        <v>118</v>
      </c>
      <c r="Q1" t="s">
        <v>119</v>
      </c>
    </row>
    <row r="3" spans="1:17" ht="18.75" x14ac:dyDescent="0.3">
      <c r="B3" s="134" t="s">
        <v>116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27" spans="2:16" ht="18" customHeight="1" x14ac:dyDescent="0.25">
      <c r="B27" s="135" t="s">
        <v>129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2:16" x14ac:dyDescent="0.25">
      <c r="B28" s="97">
        <v>1</v>
      </c>
      <c r="C28" s="133" t="s">
        <v>83</v>
      </c>
      <c r="D28" s="133"/>
      <c r="E28" s="133"/>
    </row>
    <row r="29" spans="2:16" x14ac:dyDescent="0.25">
      <c r="B29" s="97">
        <v>2</v>
      </c>
      <c r="C29" s="133" t="s">
        <v>84</v>
      </c>
      <c r="D29" s="133"/>
      <c r="E29" s="133"/>
    </row>
    <row r="30" spans="2:16" x14ac:dyDescent="0.25">
      <c r="B30" s="97">
        <v>3</v>
      </c>
      <c r="C30" s="133" t="s">
        <v>117</v>
      </c>
      <c r="D30" s="133"/>
      <c r="E30" s="133"/>
    </row>
    <row r="31" spans="2:16" x14ac:dyDescent="0.25">
      <c r="B31" s="97">
        <v>4</v>
      </c>
      <c r="C31" s="133" t="s">
        <v>130</v>
      </c>
      <c r="D31" s="133"/>
      <c r="E31" s="133"/>
    </row>
    <row r="32" spans="2:16" x14ac:dyDescent="0.25">
      <c r="B32" s="97">
        <v>5</v>
      </c>
      <c r="C32" s="133" t="s">
        <v>63</v>
      </c>
      <c r="D32" s="133"/>
      <c r="E32" s="133"/>
    </row>
  </sheetData>
  <mergeCells count="7">
    <mergeCell ref="C30:E30"/>
    <mergeCell ref="C31:E31"/>
    <mergeCell ref="C32:E32"/>
    <mergeCell ref="B3:L3"/>
    <mergeCell ref="B27:P27"/>
    <mergeCell ref="C28:E28"/>
    <mergeCell ref="C29:E2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"/>
  <sheetViews>
    <sheetView workbookViewId="0">
      <selection activeCell="B2" sqref="B2:N5"/>
    </sheetView>
  </sheetViews>
  <sheetFormatPr defaultColWidth="9.140625" defaultRowHeight="15" x14ac:dyDescent="0.25"/>
  <cols>
    <col min="1" max="1" width="9.140625" style="96"/>
    <col min="2" max="2" width="4.42578125" style="96" customWidth="1"/>
    <col min="3" max="3" width="12.85546875" style="96" customWidth="1"/>
    <col min="4" max="5" width="9.140625" style="96"/>
    <col min="6" max="6" width="11.140625" style="96" customWidth="1"/>
    <col min="7" max="7" width="13" style="96" customWidth="1"/>
    <col min="8" max="8" width="13.5703125" style="96" customWidth="1"/>
    <col min="9" max="9" width="9.140625" style="96"/>
    <col min="10" max="10" width="13.28515625" style="96" customWidth="1"/>
    <col min="11" max="11" width="17.42578125" style="96" customWidth="1"/>
    <col min="12" max="13" width="9.140625" style="96"/>
    <col min="14" max="14" width="18.28515625" style="96" customWidth="1"/>
    <col min="15" max="15" width="15.5703125" style="96" customWidth="1"/>
    <col min="16" max="16384" width="9.140625" style="96"/>
  </cols>
  <sheetData>
    <row r="1" spans="1:15" ht="20.100000000000001" customHeight="1" x14ac:dyDescent="0.25">
      <c r="A1" s="28" t="s">
        <v>39</v>
      </c>
      <c r="B1" s="136"/>
      <c r="C1" s="136"/>
      <c r="D1" s="136"/>
      <c r="G1" s="136"/>
      <c r="H1" s="136"/>
      <c r="N1" s="101" t="s">
        <v>127</v>
      </c>
      <c r="O1" s="102" t="s">
        <v>38</v>
      </c>
    </row>
    <row r="2" spans="1:15" ht="36.75" customHeight="1" x14ac:dyDescent="0.25">
      <c r="A2" s="28" t="s">
        <v>120</v>
      </c>
      <c r="B2" s="137" t="s">
        <v>133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5" ht="19.5" customHeight="1" x14ac:dyDescent="0.25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</row>
    <row r="4" spans="1:15" ht="19.5" customHeight="1" x14ac:dyDescent="0.25"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</row>
    <row r="5" spans="1:15" x14ac:dyDescent="0.25"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</row>
    <row r="7" spans="1:15" ht="14.45" customHeight="1" x14ac:dyDescent="0.25">
      <c r="A7" s="28" t="s">
        <v>121</v>
      </c>
      <c r="B7" s="147" t="s">
        <v>122</v>
      </c>
      <c r="C7" s="148"/>
      <c r="D7" s="100"/>
      <c r="E7" s="100"/>
    </row>
    <row r="8" spans="1:15" x14ac:dyDescent="0.25">
      <c r="B8" s="98" t="s">
        <v>65</v>
      </c>
      <c r="C8" s="146" t="s">
        <v>123</v>
      </c>
      <c r="D8" s="146"/>
    </row>
    <row r="9" spans="1:15" x14ac:dyDescent="0.25">
      <c r="B9" s="99" t="s">
        <v>66</v>
      </c>
      <c r="C9" s="133" t="s">
        <v>125</v>
      </c>
      <c r="D9" s="133"/>
    </row>
    <row r="10" spans="1:15" x14ac:dyDescent="0.25">
      <c r="B10" s="99" t="s">
        <v>67</v>
      </c>
      <c r="C10" s="133" t="s">
        <v>124</v>
      </c>
      <c r="D10" s="133"/>
    </row>
    <row r="11" spans="1:15" x14ac:dyDescent="0.25">
      <c r="B11" s="99" t="s">
        <v>68</v>
      </c>
      <c r="C11" s="133" t="s">
        <v>126</v>
      </c>
      <c r="D11" s="133"/>
    </row>
  </sheetData>
  <mergeCells count="8">
    <mergeCell ref="C9:D9"/>
    <mergeCell ref="C10:D10"/>
    <mergeCell ref="C11:D11"/>
    <mergeCell ref="B1:D1"/>
    <mergeCell ref="G1:H1"/>
    <mergeCell ref="B2:N5"/>
    <mergeCell ref="C8:D8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Q 1</vt:lpstr>
      <vt:lpstr>Q 2</vt:lpstr>
      <vt:lpstr>Q 3</vt:lpstr>
      <vt:lpstr>Q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2023-01-18T06:33:26Z</dcterms:modified>
</cp:coreProperties>
</file>