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6FF64B53-9E16-4AC3-92B4-D9A13DA7880E}" xr6:coauthVersionLast="36" xr6:coauthVersionMax="36" xr10:uidLastSave="{00000000-0000-0000-0000-000000000000}"/>
  <bookViews>
    <workbookView xWindow="0" yWindow="0" windowWidth="22260" windowHeight="12645" xr2:uid="{00000000-000D-0000-FFFF-FFFF00000000}"/>
  </bookViews>
  <sheets>
    <sheet name="Title" sheetId="1" r:id="rId1"/>
    <sheet name="Q 1" sheetId="2" r:id="rId2"/>
    <sheet name="Q 2" sheetId="3" r:id="rId3"/>
    <sheet name="Q 3" sheetId="4" r:id="rId4"/>
    <sheet name="Q 4"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D54" i="3" l="1"/>
  <c r="D51" i="3"/>
  <c r="E51" i="3"/>
  <c r="F51" i="3"/>
  <c r="G51" i="3"/>
  <c r="C51" i="3"/>
  <c r="C47" i="3"/>
  <c r="D46" i="3"/>
  <c r="E46" i="3"/>
  <c r="F46" i="3"/>
  <c r="G46" i="3"/>
  <c r="C46" i="3"/>
  <c r="D38" i="3"/>
  <c r="D47" i="3" s="1"/>
  <c r="E38" i="3"/>
  <c r="F38" i="3"/>
  <c r="G38" i="3"/>
  <c r="G47" i="3" s="1"/>
  <c r="C38" i="3"/>
  <c r="C32" i="3"/>
  <c r="D27" i="3"/>
  <c r="E27" i="3"/>
  <c r="F27" i="3"/>
  <c r="G27" i="3"/>
  <c r="C27" i="3"/>
  <c r="G32" i="3"/>
  <c r="F32" i="3"/>
  <c r="E32" i="3"/>
  <c r="D32" i="3"/>
  <c r="E47" i="3" l="1"/>
  <c r="F47" i="3"/>
  <c r="E54" i="3"/>
  <c r="G35" i="3"/>
  <c r="F35" i="3"/>
  <c r="E35" i="3"/>
  <c r="D35" i="3"/>
  <c r="C35" i="3"/>
  <c r="D21" i="3"/>
  <c r="E21" i="3" s="1"/>
  <c r="F21" i="3" s="1"/>
  <c r="G21" i="3" s="1"/>
  <c r="C59" i="3" l="1"/>
  <c r="E59" i="3"/>
  <c r="D59" i="3"/>
  <c r="G54" i="3" l="1"/>
  <c r="F59" i="3"/>
  <c r="G59" i="3" l="1"/>
</calcChain>
</file>

<file path=xl/sharedStrings.xml><?xml version="1.0" encoding="utf-8"?>
<sst xmlns="http://schemas.openxmlformats.org/spreadsheetml/2006/main" count="132" uniqueCount="130">
  <si>
    <t>JAIPURIA INSTITUTE OF MANAGEMENT, NOIDA</t>
  </si>
  <si>
    <t>Set-I</t>
  </si>
  <si>
    <t>Course Name</t>
  </si>
  <si>
    <t>Course Code</t>
  </si>
  <si>
    <t>Max. Time</t>
  </si>
  <si>
    <t>2 hours</t>
  </si>
  <si>
    <t>Max. Marks</t>
  </si>
  <si>
    <t>1.This question paper has 4 questions with each question on a separate excel sheet in this file</t>
  </si>
  <si>
    <t>2.Solve each question below the data provided duly marking beginning and end of the answer</t>
  </si>
  <si>
    <t>4 State assumptions made, if any</t>
  </si>
  <si>
    <t>5. Answer all questions</t>
  </si>
  <si>
    <t xml:space="preserve"> Investment Management</t>
  </si>
  <si>
    <r>
      <t>6.</t>
    </r>
    <r>
      <rPr>
        <b/>
        <i/>
        <sz val="12"/>
        <color rgb="FFFF0000"/>
        <rFont val="Times New Roman"/>
        <family val="1"/>
      </rPr>
      <t>Marks are indicated against each question</t>
    </r>
  </si>
  <si>
    <t>3 Be brief and to the point in the response</t>
  </si>
  <si>
    <t>Q 2</t>
  </si>
  <si>
    <t>Q 3</t>
  </si>
  <si>
    <t>Roll number</t>
  </si>
  <si>
    <t>Q No.</t>
  </si>
  <si>
    <t>Total</t>
  </si>
  <si>
    <t>Maximum marks</t>
  </si>
  <si>
    <t>Marks obtained</t>
  </si>
  <si>
    <t>Issue Description</t>
  </si>
  <si>
    <t>Issue Date</t>
  </si>
  <si>
    <t>Maturity Date</t>
  </si>
  <si>
    <t>Coupon Rate</t>
  </si>
  <si>
    <t>Face Value</t>
  </si>
  <si>
    <t>Credit Rating</t>
  </si>
  <si>
    <t>Regular</t>
  </si>
  <si>
    <t>Bond Type</t>
  </si>
  <si>
    <t>Interest payment</t>
  </si>
  <si>
    <t>MACAULAY'S DURATION</t>
  </si>
  <si>
    <t>MODIFIED DURATION</t>
  </si>
  <si>
    <t>CONVEXITY</t>
  </si>
  <si>
    <t>a</t>
  </si>
  <si>
    <t>b</t>
  </si>
  <si>
    <t>c</t>
  </si>
  <si>
    <t>d</t>
  </si>
  <si>
    <t>e</t>
  </si>
  <si>
    <t>Expected rate of return (per annum)</t>
  </si>
  <si>
    <t>AAA</t>
  </si>
  <si>
    <t>10 marks</t>
  </si>
  <si>
    <t>Audited</t>
  </si>
  <si>
    <t>Equities &amp; Liabilities</t>
  </si>
  <si>
    <t>Share Capital</t>
  </si>
  <si>
    <t>Reserves &amp; Surplus</t>
  </si>
  <si>
    <t>Current Liabilities</t>
  </si>
  <si>
    <t>Other Liabilities</t>
  </si>
  <si>
    <t>Total Liabilities</t>
  </si>
  <si>
    <t>Assets</t>
  </si>
  <si>
    <t>Fixed Assets</t>
  </si>
  <si>
    <t>Current Assets</t>
  </si>
  <si>
    <t>Other Assets</t>
  </si>
  <si>
    <t>Total Assets</t>
  </si>
  <si>
    <t>Other Income</t>
  </si>
  <si>
    <t>TOTAL REVENUE</t>
  </si>
  <si>
    <t>EXPENSES</t>
  </si>
  <si>
    <t>Cost Of Materials Consumed</t>
  </si>
  <si>
    <t>Employee Benefit Expenses</t>
  </si>
  <si>
    <t>Finance Costs</t>
  </si>
  <si>
    <t>Depreciation And Amortisation Expenses</t>
  </si>
  <si>
    <t>Other Expenses</t>
  </si>
  <si>
    <t>TOTAL EXPENSES</t>
  </si>
  <si>
    <t>PROFIT/LOSS BEFORE EXCEPTIONAL, EXTRAORDINARY ITEMS AND TAX</t>
  </si>
  <si>
    <t>Exceptional Items</t>
  </si>
  <si>
    <t>PROFIT/LOSS BEFORE TAX</t>
  </si>
  <si>
    <t>TAX EXPENSES</t>
  </si>
  <si>
    <t>PROFIT/LOSS FOR THE PERIOD</t>
  </si>
  <si>
    <t>Basic EPS (Rs.)</t>
  </si>
  <si>
    <t>P/E Ratio</t>
  </si>
  <si>
    <t>Market Price</t>
  </si>
  <si>
    <t>Doji</t>
  </si>
  <si>
    <t>Engulfing Pattern</t>
  </si>
  <si>
    <t>Harami</t>
  </si>
  <si>
    <t>5 marks</t>
  </si>
  <si>
    <t>10 Marks</t>
  </si>
  <si>
    <t>Audited figures of Balance Sheet and Profit &amp; Loss for the past five years are as under (All figures in Rs. Crore):</t>
  </si>
  <si>
    <t>BALANCE SHEET</t>
  </si>
  <si>
    <t>PROFIT &amp; LOSS ACCOUNT</t>
  </si>
  <si>
    <t>FOURTH TRIMESTER (Batch 2021-23)</t>
  </si>
  <si>
    <t>HUDCO issued a bond for Rs. 100 crores in November 2016 as per details given below.</t>
  </si>
  <si>
    <t xml:space="preserve">Urban Shelter Bonds </t>
  </si>
  <si>
    <t>Ruchi Khosla wants to invest in this bond. She has sought your expertise in bonds market to know about intricacies of dealing in this bond. Analyse the investment opportunity in this bond by using following parameters as criteria, explaining meaning and implication of each parameter to Ruchi Khosla. You agree with assessment of expected rate of return from AAA category bonds to be 4.25% per annum.</t>
  </si>
  <si>
    <t>You have beeen assigned to conduct Fundamental Analysis on Apollo Tyres Ltd.</t>
  </si>
  <si>
    <t>APOLLO TYRES LTD.</t>
  </si>
  <si>
    <t>Revenue from Operations</t>
  </si>
  <si>
    <t>Equity Dividend Rate</t>
  </si>
  <si>
    <r>
      <t>·</t>
    </r>
    <r>
      <rPr>
        <sz val="11"/>
        <color theme="1"/>
        <rFont val="Times New Roman"/>
        <family val="1"/>
      </rPr>
      <t xml:space="preserve">         </t>
    </r>
    <r>
      <rPr>
        <sz val="11"/>
        <color theme="1"/>
        <rFont val="Tahoma"/>
        <family val="2"/>
      </rPr>
      <t xml:space="preserve">Gross Sales will grow at 30% over last five years' average.  </t>
    </r>
  </si>
  <si>
    <r>
      <t>·</t>
    </r>
    <r>
      <rPr>
        <sz val="11"/>
        <color theme="1"/>
        <rFont val="Times New Roman"/>
        <family val="1"/>
      </rPr>
      <t xml:space="preserve">         </t>
    </r>
    <r>
      <rPr>
        <sz val="11"/>
        <color theme="1"/>
        <rFont val="Tahoma"/>
        <family val="2"/>
      </rPr>
      <t>The other income is likely to decline by 10% over last five years' average.</t>
    </r>
  </si>
  <si>
    <r>
      <t>·</t>
    </r>
    <r>
      <rPr>
        <sz val="11"/>
        <color theme="1"/>
        <rFont val="Times New Roman"/>
        <family val="1"/>
      </rPr>
      <t xml:space="preserve">         </t>
    </r>
    <r>
      <rPr>
        <sz val="11"/>
        <color theme="1"/>
        <rFont val="Tahoma"/>
        <family val="2"/>
      </rPr>
      <t xml:space="preserve">All the expenses are expected to increase by 10% over the last five years' average except for Depreciation which is forecasted at Rs. 875 Crore for the year. </t>
    </r>
  </si>
  <si>
    <r>
      <t>·</t>
    </r>
    <r>
      <rPr>
        <sz val="11"/>
        <color theme="1"/>
        <rFont val="Times New Roman"/>
        <family val="1"/>
      </rPr>
      <t xml:space="preserve">         </t>
    </r>
    <r>
      <rPr>
        <sz val="11"/>
        <color theme="1"/>
        <rFont val="Tahoma"/>
        <family val="2"/>
      </rPr>
      <t xml:space="preserve">The Excise Duty is Nil. Current &amp; other assets shall increase by 15% over last five years' average. </t>
    </r>
  </si>
  <si>
    <r>
      <t>·</t>
    </r>
    <r>
      <rPr>
        <sz val="11"/>
        <color theme="1"/>
        <rFont val="Times New Roman"/>
        <family val="1"/>
      </rPr>
      <t xml:space="preserve">         </t>
    </r>
    <r>
      <rPr>
        <sz val="11"/>
        <color theme="1"/>
        <rFont val="Tahoma"/>
        <family val="2"/>
      </rPr>
      <t>The current &amp; other liabilities are forecasted to increase by 5% over the level of 2021-22</t>
    </r>
  </si>
  <si>
    <r>
      <t>·</t>
    </r>
    <r>
      <rPr>
        <sz val="11"/>
        <color theme="1"/>
        <rFont val="Times New Roman"/>
        <family val="1"/>
      </rPr>
      <t xml:space="preserve">         </t>
    </r>
    <r>
      <rPr>
        <sz val="11"/>
        <color theme="1"/>
        <rFont val="Tahoma"/>
        <family val="2"/>
      </rPr>
      <t xml:space="preserve">The net tax rate is 25% for the company for FY 2022-23. </t>
    </r>
  </si>
  <si>
    <t>FIN 20222</t>
  </si>
  <si>
    <t>PGDM (ALL)</t>
  </si>
  <si>
    <t>END TERM EXAMINATIONS, NOVEMBER 2022</t>
  </si>
  <si>
    <t>Annual</t>
  </si>
  <si>
    <t xml:space="preserve">Price of the bond as on 4 November 2022 </t>
  </si>
  <si>
    <t>(2,2,2,2,2)</t>
  </si>
  <si>
    <t>On analysisng the economy, industry and company's performance you have come to following conclusions as perspective on future for Apollo Tyres</t>
  </si>
  <si>
    <r>
      <t>·</t>
    </r>
    <r>
      <rPr>
        <sz val="11"/>
        <color theme="1"/>
        <rFont val="Times New Roman"/>
        <family val="1"/>
      </rPr>
      <t xml:space="preserve">         </t>
    </r>
    <r>
      <rPr>
        <sz val="11"/>
        <color theme="1"/>
        <rFont val="Tahoma"/>
        <family val="2"/>
      </rPr>
      <t xml:space="preserve">There is no change in Equity.  </t>
    </r>
  </si>
  <si>
    <t xml:space="preserve">Additional Fixed Assets of Rs. 110 Crore are being acquired during 2022-23. </t>
  </si>
  <si>
    <t>Shares in issue (Rs lakhs)</t>
  </si>
  <si>
    <t>(10,2,2,1)</t>
  </si>
  <si>
    <t>Daily price candlesticks chart of State Bank of India as on 14th Oct 2022 is given below:</t>
  </si>
  <si>
    <t>Gaps</t>
  </si>
  <si>
    <t>Hammer</t>
  </si>
  <si>
    <t>(1,1,1,1,1)</t>
  </si>
  <si>
    <t>a.</t>
  </si>
  <si>
    <t xml:space="preserve">Q 4 </t>
  </si>
  <si>
    <t>b.</t>
  </si>
  <si>
    <t>Explain the meaning of</t>
  </si>
  <si>
    <t>i</t>
  </si>
  <si>
    <t>ii</t>
  </si>
  <si>
    <t>iii</t>
  </si>
  <si>
    <t>iv</t>
  </si>
  <si>
    <t>(2,2,2, 1 each)</t>
  </si>
  <si>
    <t>Efficient Frontier</t>
  </si>
  <si>
    <t>Short selling</t>
  </si>
  <si>
    <t>SENSEX</t>
  </si>
  <si>
    <t>Tertiary market</t>
  </si>
  <si>
    <t>YIELD TO MATURITY if the price on 4.11.22 is Rs103</t>
  </si>
  <si>
    <t>Estimate the Profit and Loss statement of Apollo Tyres Ltd. for Financial Year ending 31st March 2023 based on your perception about the company, as listed above.</t>
  </si>
  <si>
    <t xml:space="preserve">Calculate EPS &amp; intrinsic value of Company with 5% as the range over middle value as on 31.03.2023  assuming the earnings multiplier to be the same as that on 12.10.2022, i.e. 24.64 </t>
  </si>
  <si>
    <t>Locate the following Candlestick patterns in the given graph, explaining the  features and implication on price behaviour as justified by the chart:</t>
  </si>
  <si>
    <t xml:space="preserve">        Addition to Cash &amp; Bank Balance Of Rs. 3604 Crore in 2022-23</t>
  </si>
  <si>
    <t>15 marks</t>
  </si>
  <si>
    <t>Q1</t>
  </si>
  <si>
    <t xml:space="preserve">Analyzing portfolios of ICICI and ABSL Mutual Funds as on 31 October 2022 you find that ICICI Fund has a mean return of 8% p.a., standard deviation of 14% and beta value of 0.9 while ABSL Fund has a mean return of 9% p.a., with standard deviation of 18% and beta value of 1.2. Prevailing risk free rate is 5.50% p.a. and market rate of return is 7% p.a.
Examine the performance of each fund’s portfolio and determine the rank to be assigned using the criteria of 
a.	Sharpe Index 
b.	Treynor Index 
c.	Jenson’s Alpha                                                                                                         </t>
  </si>
  <si>
    <t>Settlement Date</t>
  </si>
  <si>
    <t>Plagiarism permissible up to 5% in text. Any excess to result in deduction of 5 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</si>
</sst>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b/>
      <sz val="12"/>
      <color rgb="FF000000"/>
      <name val="Times New Roman"/>
      <family val="1"/>
    </font>
    <font>
      <i/>
      <sz val="12"/>
      <color theme="1"/>
      <name val="Times New Roman"/>
      <family val="1"/>
    </font>
    <font>
      <b/>
      <i/>
      <sz val="12"/>
      <color rgb="FFFF0000"/>
      <name val="Calibri"/>
      <family val="2"/>
      <scheme val="minor"/>
    </font>
    <font>
      <b/>
      <i/>
      <sz val="11"/>
      <color rgb="FFFF0000"/>
      <name val="Calibri"/>
      <family val="2"/>
      <scheme val="minor"/>
    </font>
    <font>
      <b/>
      <i/>
      <sz val="12"/>
      <color rgb="FFFF0000"/>
      <name val="Times New Roman"/>
      <family val="1"/>
    </font>
    <font>
      <b/>
      <sz val="11"/>
      <color rgb="FFFF0000"/>
      <name val="Calibri"/>
      <family val="2"/>
      <scheme val="minor"/>
    </font>
    <font>
      <b/>
      <sz val="10"/>
      <color theme="1"/>
      <name val="Arial"/>
      <family val="2"/>
    </font>
    <font>
      <b/>
      <i/>
      <sz val="11"/>
      <color theme="1"/>
      <name val="Calibri"/>
      <family val="2"/>
      <scheme val="minor"/>
    </font>
    <font>
      <sz val="11"/>
      <color theme="1"/>
      <name val="Tahoma"/>
      <family val="2"/>
    </font>
    <font>
      <sz val="11"/>
      <color theme="1"/>
      <name val="Symbol"/>
      <family val="1"/>
      <charset val="2"/>
    </font>
    <font>
      <sz val="14"/>
      <color theme="1"/>
      <name val="Calibri"/>
      <family val="2"/>
      <scheme val="minor"/>
    </font>
    <font>
      <sz val="12"/>
      <color theme="1"/>
      <name val="Calibri"/>
      <family val="2"/>
      <scheme val="minor"/>
    </font>
    <font>
      <sz val="11"/>
      <color rgb="FFFF0000"/>
      <name val="Calibri"/>
      <family val="2"/>
      <scheme val="minor"/>
    </font>
    <font>
      <b/>
      <sz val="11"/>
      <color rgb="FF202020"/>
      <name val="Arial"/>
      <family val="2"/>
    </font>
    <font>
      <b/>
      <sz val="11"/>
      <color rgb="FF333333"/>
      <name val="Arial"/>
      <family val="2"/>
    </font>
    <font>
      <sz val="11"/>
      <color rgb="FF333333"/>
      <name val="Arial"/>
      <family val="2"/>
    </font>
    <font>
      <b/>
      <sz val="11"/>
      <color theme="1"/>
      <name val="Tahoma"/>
      <family val="2"/>
    </font>
    <font>
      <b/>
      <sz val="11"/>
      <color rgb="FF202020"/>
      <name val="Tahoma"/>
      <family val="2"/>
    </font>
    <font>
      <sz val="11"/>
      <color rgb="FF333333"/>
      <name val="Tahoma"/>
      <family val="2"/>
    </font>
    <font>
      <b/>
      <sz val="11"/>
      <color rgb="FF333333"/>
      <name val="Tahoma"/>
      <family val="2"/>
    </font>
    <font>
      <sz val="11"/>
      <color rgb="FF202020"/>
      <name val="Tahoma"/>
      <family val="2"/>
    </font>
    <font>
      <sz val="11"/>
      <color rgb="FFC00000"/>
      <name val="Tahoma"/>
      <family val="2"/>
    </font>
    <font>
      <b/>
      <sz val="12"/>
      <color rgb="FF0070C0"/>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6F8FB"/>
        <bgColor indexed="64"/>
      </patternFill>
    </fill>
    <fill>
      <patternFill patternType="solid">
        <fgColor rgb="FFDEE4E6"/>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3"/>
      </left>
      <right style="thin">
        <color theme="3"/>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rgb="FFEBEBEB"/>
      </bottom>
      <diagonal/>
    </border>
    <border>
      <left/>
      <right/>
      <top style="medium">
        <color rgb="FFD1D1D1"/>
      </top>
      <bottom style="medium">
        <color rgb="FFD1D1D1"/>
      </bottom>
      <diagonal/>
    </border>
    <border>
      <left/>
      <right/>
      <top style="medium">
        <color rgb="FFD1D1D1"/>
      </top>
      <bottom style="medium">
        <color rgb="FFEBEBEB"/>
      </bottom>
      <diagonal/>
    </border>
    <border>
      <left/>
      <right style="medium">
        <color rgb="FFE0E0E0"/>
      </right>
      <top/>
      <bottom style="medium">
        <color rgb="FFE0E0E0"/>
      </bottom>
      <diagonal/>
    </border>
    <border>
      <left/>
      <right/>
      <top/>
      <bottom style="medium">
        <color rgb="FFE0E0E0"/>
      </bottom>
      <diagonal/>
    </border>
    <border>
      <left/>
      <right/>
      <top style="medium">
        <color rgb="FFD1D1D1"/>
      </top>
      <bottom/>
      <diagonal/>
    </border>
    <border>
      <left/>
      <right style="medium">
        <color rgb="FFE0E0E0"/>
      </right>
      <top style="medium">
        <color rgb="FFD1D1D1"/>
      </top>
      <bottom style="medium">
        <color rgb="FFE0E0E0"/>
      </bottom>
      <diagonal/>
    </border>
    <border>
      <left/>
      <right/>
      <top style="medium">
        <color rgb="FFD1D1D1"/>
      </top>
      <bottom style="medium">
        <color rgb="FFE0E0E0"/>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left" vertical="center" indent="15"/>
    </xf>
    <xf numFmtId="0" fontId="5" fillId="0" borderId="0" xfId="0" applyFont="1" applyBorder="1" applyAlignment="1">
      <alignment vertical="center" wrapText="1"/>
    </xf>
    <xf numFmtId="0" fontId="10" fillId="0" borderId="0" xfId="0" applyFont="1" applyAlignment="1">
      <alignment horizontal="left" vertical="center"/>
    </xf>
    <xf numFmtId="0" fontId="11" fillId="0" borderId="0" xfId="0" applyFont="1" applyAlignment="1">
      <alignment horizontal="left"/>
    </xf>
    <xf numFmtId="0" fontId="4" fillId="0" borderId="1" xfId="0" applyFont="1" applyBorder="1" applyAlignment="1">
      <alignment horizontal="center" vertical="center" wrapText="1"/>
    </xf>
    <xf numFmtId="0" fontId="6" fillId="0" borderId="1" xfId="0" applyFont="1" applyBorder="1" applyAlignment="1">
      <alignment horizontal="center"/>
    </xf>
    <xf numFmtId="0" fontId="0" fillId="0" borderId="0" xfId="0" applyAlignment="1">
      <alignment wrapText="1"/>
    </xf>
    <xf numFmtId="0" fontId="2" fillId="0" borderId="1" xfId="0" applyFont="1" applyBorder="1" applyAlignment="1">
      <alignment horizontal="left"/>
    </xf>
    <xf numFmtId="0" fontId="9" fillId="0" borderId="1" xfId="0" applyFont="1" applyBorder="1" applyAlignment="1">
      <alignment horizontal="left"/>
    </xf>
    <xf numFmtId="0" fontId="2" fillId="0" borderId="1" xfId="0" applyFont="1" applyBorder="1"/>
    <xf numFmtId="0" fontId="2" fillId="0" borderId="1" xfId="0" applyFont="1" applyBorder="1" applyAlignment="1">
      <alignment horizontal="center"/>
    </xf>
    <xf numFmtId="0" fontId="0" fillId="0" borderId="1" xfId="0" applyBorder="1"/>
    <xf numFmtId="0" fontId="2" fillId="0" borderId="1" xfId="0" applyFont="1" applyFill="1" applyBorder="1" applyAlignment="1">
      <alignment horizontal="center"/>
    </xf>
    <xf numFmtId="0" fontId="0" fillId="0" borderId="0" xfId="0" applyAlignment="1"/>
    <xf numFmtId="164" fontId="0" fillId="0" borderId="0" xfId="0" applyNumberFormat="1"/>
    <xf numFmtId="0" fontId="0" fillId="0" borderId="0" xfId="0" applyFont="1" applyAlignment="1">
      <alignment horizontal="left"/>
    </xf>
    <xf numFmtId="0" fontId="12" fillId="0" borderId="2" xfId="0" applyFont="1" applyBorder="1" applyAlignment="1">
      <alignment horizontal="left" wrapText="1"/>
    </xf>
    <xf numFmtId="0" fontId="2" fillId="2" borderId="2" xfId="0" applyFont="1" applyFill="1" applyBorder="1" applyAlignment="1">
      <alignment horizontal="left"/>
    </xf>
    <xf numFmtId="0" fontId="13" fillId="0" borderId="0" xfId="0" applyFont="1" applyAlignment="1">
      <alignment horizontal="left" wrapText="1"/>
    </xf>
    <xf numFmtId="0" fontId="0" fillId="0" borderId="0" xfId="0" applyAlignment="1">
      <alignment horizontal="right"/>
    </xf>
    <xf numFmtId="15" fontId="0" fillId="0" borderId="0" xfId="0" applyNumberFormat="1" applyAlignment="1">
      <alignment horizontal="right"/>
    </xf>
    <xf numFmtId="3" fontId="0" fillId="0" borderId="0" xfId="0" applyNumberFormat="1" applyAlignment="1">
      <alignment horizontal="right"/>
    </xf>
    <xf numFmtId="10" fontId="0" fillId="0" borderId="0" xfId="1" applyNumberFormat="1" applyFont="1" applyAlignment="1">
      <alignment horizontal="right"/>
    </xf>
    <xf numFmtId="10" fontId="0" fillId="0" borderId="0" xfId="0" applyNumberFormat="1" applyAlignment="1">
      <alignment horizontal="right" wrapText="1"/>
    </xf>
    <xf numFmtId="0" fontId="0" fillId="0" borderId="0" xfId="0" applyAlignment="1">
      <alignment horizontal="center"/>
    </xf>
    <xf numFmtId="0" fontId="0" fillId="0" borderId="0" xfId="0" applyBorder="1"/>
    <xf numFmtId="0" fontId="2" fillId="0" borderId="2" xfId="0" applyFont="1" applyBorder="1" applyAlignment="1">
      <alignment horizontal="left" wrapText="1"/>
    </xf>
    <xf numFmtId="0" fontId="2" fillId="2" borderId="12" xfId="0" applyFont="1" applyFill="1" applyBorder="1" applyAlignment="1">
      <alignment horizontal="left"/>
    </xf>
    <xf numFmtId="0" fontId="2" fillId="2" borderId="0" xfId="0" applyFont="1" applyFill="1" applyBorder="1" applyAlignment="1">
      <alignment horizontal="left" wrapText="1"/>
    </xf>
    <xf numFmtId="0" fontId="2" fillId="2" borderId="1" xfId="0" applyFont="1" applyFill="1" applyBorder="1" applyAlignment="1">
      <alignment horizontal="left"/>
    </xf>
    <xf numFmtId="0" fontId="17" fillId="0" borderId="3" xfId="0" applyFont="1" applyBorder="1"/>
    <xf numFmtId="0" fontId="17" fillId="0" borderId="6" xfId="0" applyFont="1" applyBorder="1"/>
    <xf numFmtId="0" fontId="17" fillId="0" borderId="0" xfId="0" applyFont="1" applyBorder="1"/>
    <xf numFmtId="0" fontId="17" fillId="0" borderId="7" xfId="0" applyFont="1" applyBorder="1"/>
    <xf numFmtId="0" fontId="17" fillId="0" borderId="6" xfId="0" applyFont="1" applyBorder="1" applyAlignment="1">
      <alignment horizontal="center"/>
    </xf>
    <xf numFmtId="0" fontId="17" fillId="0" borderId="8" xfId="0" applyFont="1" applyBorder="1" applyAlignment="1">
      <alignment horizontal="center"/>
    </xf>
    <xf numFmtId="0" fontId="17" fillId="0" borderId="9" xfId="0" applyFont="1" applyBorder="1"/>
    <xf numFmtId="0" fontId="17" fillId="0" borderId="10" xfId="0" applyFont="1" applyBorder="1"/>
    <xf numFmtId="10" fontId="0" fillId="0" borderId="0" xfId="0" applyNumberFormat="1"/>
    <xf numFmtId="0" fontId="20" fillId="0" borderId="23" xfId="0" applyFont="1" applyBorder="1" applyAlignment="1">
      <alignment horizontal="left" vertical="center" wrapText="1"/>
    </xf>
    <xf numFmtId="0" fontId="21" fillId="0" borderId="23" xfId="0" applyFont="1" applyBorder="1" applyAlignment="1">
      <alignment horizontal="right" vertical="center" wrapText="1"/>
    </xf>
    <xf numFmtId="0" fontId="21" fillId="0" borderId="23" xfId="0" applyFont="1" applyBorder="1" applyAlignment="1">
      <alignment horizontal="left" vertical="center" wrapText="1"/>
    </xf>
    <xf numFmtId="3" fontId="21" fillId="0" borderId="23" xfId="0" applyNumberFormat="1" applyFont="1" applyBorder="1" applyAlignment="1">
      <alignment horizontal="right" vertical="center" wrapText="1"/>
    </xf>
    <xf numFmtId="0" fontId="19" fillId="0" borderId="24" xfId="0" applyFont="1" applyBorder="1" applyAlignment="1">
      <alignment horizontal="left" vertical="center" wrapText="1"/>
    </xf>
    <xf numFmtId="17" fontId="19" fillId="0" borderId="24" xfId="0" applyNumberFormat="1" applyFont="1" applyBorder="1" applyAlignment="1">
      <alignment horizontal="right" vertical="center" wrapText="1"/>
    </xf>
    <xf numFmtId="0" fontId="19" fillId="0" borderId="24" xfId="0" applyFont="1" applyBorder="1" applyAlignment="1">
      <alignment horizontal="right" vertical="center" wrapText="1"/>
    </xf>
    <xf numFmtId="0" fontId="20" fillId="4" borderId="23" xfId="0" applyFont="1" applyFill="1" applyBorder="1" applyAlignment="1">
      <alignment horizontal="left" vertical="center" wrapText="1"/>
    </xf>
    <xf numFmtId="3" fontId="21" fillId="4" borderId="23" xfId="0" applyNumberFormat="1" applyFont="1" applyFill="1" applyBorder="1" applyAlignment="1">
      <alignment horizontal="right" vertical="center" wrapText="1"/>
    </xf>
    <xf numFmtId="0" fontId="21" fillId="0" borderId="0" xfId="0" applyFont="1"/>
    <xf numFmtId="0" fontId="20" fillId="0" borderId="25" xfId="0" applyFont="1" applyBorder="1" applyAlignment="1">
      <alignment horizontal="left" vertical="center" wrapText="1"/>
    </xf>
    <xf numFmtId="3" fontId="21" fillId="0" borderId="25" xfId="0" applyNumberFormat="1" applyFont="1" applyBorder="1" applyAlignment="1">
      <alignment horizontal="right" vertical="center" wrapText="1"/>
    </xf>
    <xf numFmtId="0" fontId="21" fillId="0" borderId="25" xfId="0" applyFont="1" applyBorder="1" applyAlignment="1">
      <alignment horizontal="left" vertical="center" wrapText="1"/>
    </xf>
    <xf numFmtId="0" fontId="21" fillId="4" borderId="25" xfId="0" applyFont="1" applyFill="1" applyBorder="1" applyAlignment="1">
      <alignment horizontal="right" vertical="center" wrapText="1"/>
    </xf>
    <xf numFmtId="0" fontId="20" fillId="4" borderId="26" xfId="0" applyFont="1" applyFill="1" applyBorder="1" applyAlignment="1">
      <alignment horizontal="left" vertical="top" wrapText="1"/>
    </xf>
    <xf numFmtId="4" fontId="20" fillId="4" borderId="27" xfId="0" applyNumberFormat="1" applyFont="1" applyFill="1" applyBorder="1" applyAlignment="1">
      <alignment horizontal="right" vertical="top" wrapText="1"/>
    </xf>
    <xf numFmtId="0" fontId="20" fillId="4" borderId="27" xfId="0" applyFont="1" applyFill="1" applyBorder="1" applyAlignment="1">
      <alignment horizontal="right" vertical="top" wrapText="1"/>
    </xf>
    <xf numFmtId="0" fontId="21" fillId="3" borderId="26" xfId="0" applyFont="1" applyFill="1" applyBorder="1" applyAlignment="1">
      <alignment horizontal="left" vertical="top" wrapText="1"/>
    </xf>
    <xf numFmtId="0" fontId="21" fillId="3" borderId="27" xfId="0" applyFont="1" applyFill="1" applyBorder="1" applyAlignment="1">
      <alignment horizontal="right" vertical="top" wrapText="1"/>
    </xf>
    <xf numFmtId="0" fontId="20" fillId="5" borderId="26" xfId="0" applyFont="1" applyFill="1" applyBorder="1" applyAlignment="1">
      <alignment horizontal="left" vertical="top" wrapText="1"/>
    </xf>
    <xf numFmtId="0" fontId="20" fillId="5" borderId="27" xfId="0" applyFont="1" applyFill="1" applyBorder="1" applyAlignment="1">
      <alignment horizontal="right" vertical="top" wrapText="1"/>
    </xf>
    <xf numFmtId="4" fontId="21" fillId="3" borderId="27" xfId="0" applyNumberFormat="1" applyFont="1" applyFill="1" applyBorder="1" applyAlignment="1">
      <alignment horizontal="right" vertical="top" wrapText="1"/>
    </xf>
    <xf numFmtId="0" fontId="21" fillId="3" borderId="29" xfId="0" applyFont="1" applyFill="1" applyBorder="1" applyAlignment="1">
      <alignment horizontal="left" vertical="top" wrapText="1"/>
    </xf>
    <xf numFmtId="0" fontId="21" fillId="3" borderId="30" xfId="0" applyFont="1" applyFill="1" applyBorder="1" applyAlignment="1">
      <alignment horizontal="right" vertical="top" wrapText="1"/>
    </xf>
    <xf numFmtId="1" fontId="2" fillId="0" borderId="1" xfId="0" applyNumberFormat="1" applyFont="1" applyBorder="1"/>
    <xf numFmtId="0" fontId="14" fillId="0" borderId="0" xfId="0" applyFont="1"/>
    <xf numFmtId="10" fontId="14" fillId="0" borderId="0" xfId="0" applyNumberFormat="1" applyFont="1"/>
    <xf numFmtId="0" fontId="14" fillId="0" borderId="16" xfId="0" applyFont="1" applyBorder="1"/>
    <xf numFmtId="165" fontId="14" fillId="0" borderId="0" xfId="0" applyNumberFormat="1" applyFont="1" applyBorder="1"/>
    <xf numFmtId="10" fontId="14" fillId="0" borderId="0" xfId="0" applyNumberFormat="1" applyFont="1" applyBorder="1"/>
    <xf numFmtId="165" fontId="14" fillId="0" borderId="17" xfId="0" applyNumberFormat="1" applyFont="1" applyBorder="1"/>
    <xf numFmtId="0" fontId="22" fillId="0" borderId="18" xfId="0" applyFont="1" applyBorder="1"/>
    <xf numFmtId="165" fontId="22" fillId="0" borderId="1" xfId="0" applyNumberFormat="1" applyFont="1" applyBorder="1"/>
    <xf numFmtId="10" fontId="22" fillId="0" borderId="1" xfId="0" applyNumberFormat="1" applyFont="1" applyBorder="1"/>
    <xf numFmtId="10" fontId="22" fillId="0" borderId="11" xfId="0" applyNumberFormat="1" applyFont="1" applyBorder="1"/>
    <xf numFmtId="165" fontId="22" fillId="0" borderId="19" xfId="0" applyNumberFormat="1" applyFont="1" applyBorder="1"/>
    <xf numFmtId="17" fontId="23" fillId="0" borderId="1" xfId="0" applyNumberFormat="1" applyFont="1" applyBorder="1" applyAlignment="1">
      <alignment horizontal="center" vertical="top" wrapText="1"/>
    </xf>
    <xf numFmtId="17" fontId="23" fillId="0" borderId="11" xfId="0" applyNumberFormat="1" applyFont="1" applyBorder="1" applyAlignment="1">
      <alignment horizontal="center" vertical="top" wrapText="1"/>
    </xf>
    <xf numFmtId="17" fontId="23" fillId="0" borderId="19" xfId="0" applyNumberFormat="1" applyFont="1" applyBorder="1" applyAlignment="1">
      <alignment horizontal="center" vertical="top" wrapText="1"/>
    </xf>
    <xf numFmtId="10" fontId="22" fillId="0" borderId="19" xfId="0" applyNumberFormat="1" applyFont="1" applyBorder="1"/>
    <xf numFmtId="0" fontId="23" fillId="0" borderId="18" xfId="0" applyFont="1" applyBorder="1" applyAlignment="1">
      <alignment horizontal="left" vertical="top" wrapText="1"/>
    </xf>
    <xf numFmtId="0" fontId="22" fillId="0" borderId="0" xfId="0" applyFont="1" applyBorder="1"/>
    <xf numFmtId="0" fontId="22" fillId="0" borderId="17" xfId="0" applyFont="1" applyBorder="1"/>
    <xf numFmtId="0" fontId="22" fillId="0" borderId="0" xfId="0" applyFont="1"/>
    <xf numFmtId="0" fontId="24" fillId="0" borderId="18" xfId="0" applyFont="1" applyBorder="1" applyAlignment="1">
      <alignment horizontal="left" vertical="center" wrapText="1"/>
    </xf>
    <xf numFmtId="0" fontId="0" fillId="0" borderId="1" xfId="0" applyFont="1" applyBorder="1"/>
    <xf numFmtId="0" fontId="25" fillId="0" borderId="18" xfId="0" applyFont="1" applyBorder="1" applyAlignment="1">
      <alignment horizontal="left" vertical="center" wrapText="1"/>
    </xf>
    <xf numFmtId="0" fontId="26" fillId="0" borderId="18" xfId="0" applyFont="1" applyBorder="1" applyAlignment="1">
      <alignment horizontal="left" vertical="top" wrapText="1"/>
    </xf>
    <xf numFmtId="1" fontId="26" fillId="0" borderId="1" xfId="0" applyNumberFormat="1" applyFont="1" applyBorder="1" applyAlignment="1">
      <alignment horizontal="right" vertical="top" wrapText="1"/>
    </xf>
    <xf numFmtId="1" fontId="26" fillId="0" borderId="11" xfId="0" applyNumberFormat="1" applyFont="1" applyBorder="1" applyAlignment="1">
      <alignment horizontal="right" vertical="top" wrapText="1"/>
    </xf>
    <xf numFmtId="1" fontId="26" fillId="0" borderId="19" xfId="0" applyNumberFormat="1" applyFont="1" applyBorder="1" applyAlignment="1">
      <alignment horizontal="right" vertical="top" wrapText="1"/>
    </xf>
    <xf numFmtId="165" fontId="14" fillId="0" borderId="19" xfId="0" applyNumberFormat="1" applyFont="1" applyBorder="1"/>
    <xf numFmtId="0" fontId="14" fillId="0" borderId="16" xfId="0" applyFont="1" applyFill="1" applyBorder="1"/>
    <xf numFmtId="165" fontId="14" fillId="0" borderId="0" xfId="0" applyNumberFormat="1" applyFont="1" applyFill="1" applyBorder="1"/>
    <xf numFmtId="10" fontId="14" fillId="0" borderId="0" xfId="0" applyNumberFormat="1" applyFont="1" applyFill="1" applyBorder="1"/>
    <xf numFmtId="165" fontId="14" fillId="0" borderId="19" xfId="0" applyNumberFormat="1" applyFont="1" applyFill="1" applyBorder="1"/>
    <xf numFmtId="0" fontId="25" fillId="0" borderId="18" xfId="0" applyFont="1" applyFill="1" applyBorder="1" applyAlignment="1">
      <alignment horizontal="left" vertical="top" wrapText="1"/>
    </xf>
    <xf numFmtId="17" fontId="25" fillId="0" borderId="1" xfId="0" applyNumberFormat="1" applyFont="1" applyFill="1" applyBorder="1" applyAlignment="1">
      <alignment horizontal="right" vertical="top" wrapText="1"/>
    </xf>
    <xf numFmtId="17" fontId="25" fillId="0" borderId="11" xfId="0" applyNumberFormat="1" applyFont="1" applyFill="1" applyBorder="1" applyAlignment="1">
      <alignment horizontal="right" vertical="top" wrapText="1"/>
    </xf>
    <xf numFmtId="17" fontId="25" fillId="0" borderId="19" xfId="0" applyNumberFormat="1" applyFont="1" applyFill="1" applyBorder="1" applyAlignment="1">
      <alignment horizontal="right" vertical="top" wrapText="1"/>
    </xf>
    <xf numFmtId="0" fontId="24" fillId="0" borderId="18" xfId="0" applyFont="1" applyFill="1" applyBorder="1" applyAlignment="1">
      <alignment horizontal="left" vertical="top" wrapText="1"/>
    </xf>
    <xf numFmtId="1" fontId="0" fillId="0" borderId="1" xfId="0" applyNumberFormat="1" applyFont="1" applyBorder="1"/>
    <xf numFmtId="2" fontId="14" fillId="0" borderId="0" xfId="0" applyNumberFormat="1" applyFont="1"/>
    <xf numFmtId="3" fontId="25" fillId="0" borderId="1" xfId="0" applyNumberFormat="1" applyFont="1" applyFill="1" applyBorder="1" applyAlignment="1">
      <alignment horizontal="right" vertical="top" wrapText="1"/>
    </xf>
    <xf numFmtId="3" fontId="25" fillId="0" borderId="19" xfId="0" applyNumberFormat="1" applyFont="1" applyFill="1" applyBorder="1" applyAlignment="1">
      <alignment horizontal="right" vertical="top" wrapText="1"/>
    </xf>
    <xf numFmtId="3" fontId="25" fillId="0" borderId="11" xfId="0" applyNumberFormat="1" applyFont="1" applyFill="1" applyBorder="1" applyAlignment="1">
      <alignment horizontal="right" vertical="top" wrapText="1"/>
    </xf>
    <xf numFmtId="2" fontId="22" fillId="0" borderId="0" xfId="0" applyNumberFormat="1" applyFont="1"/>
    <xf numFmtId="165" fontId="14" fillId="0" borderId="17" xfId="0" applyNumberFormat="1" applyFont="1" applyFill="1" applyBorder="1"/>
    <xf numFmtId="0" fontId="14" fillId="0" borderId="18" xfId="0" applyFont="1" applyFill="1" applyBorder="1" applyAlignment="1">
      <alignment vertical="center" wrapText="1"/>
    </xf>
    <xf numFmtId="0" fontId="14" fillId="3" borderId="1" xfId="0" applyFont="1" applyFill="1" applyBorder="1"/>
    <xf numFmtId="0" fontId="14" fillId="3" borderId="19" xfId="0" applyFont="1" applyFill="1" applyBorder="1"/>
    <xf numFmtId="0" fontId="24" fillId="4" borderId="18" xfId="0" applyFont="1" applyFill="1" applyBorder="1" applyAlignment="1">
      <alignment horizontal="left" vertical="center" wrapText="1"/>
    </xf>
    <xf numFmtId="0" fontId="24" fillId="4" borderId="1" xfId="0" applyFont="1" applyFill="1" applyBorder="1" applyAlignment="1">
      <alignment horizontal="right" vertical="top" wrapText="1"/>
    </xf>
    <xf numFmtId="0" fontId="24" fillId="4" borderId="19" xfId="0" applyFont="1" applyFill="1" applyBorder="1" applyAlignment="1">
      <alignment horizontal="right" vertical="top" wrapText="1"/>
    </xf>
    <xf numFmtId="0" fontId="14" fillId="0" borderId="18" xfId="0" applyFont="1" applyFill="1" applyBorder="1"/>
    <xf numFmtId="4" fontId="14" fillId="0" borderId="1" xfId="0" applyNumberFormat="1" applyFont="1" applyFill="1" applyBorder="1"/>
    <xf numFmtId="4" fontId="14" fillId="0" borderId="19" xfId="0" applyNumberFormat="1" applyFont="1" applyFill="1" applyBorder="1"/>
    <xf numFmtId="0" fontId="14" fillId="0" borderId="20" xfId="0" applyFont="1" applyFill="1" applyBorder="1"/>
    <xf numFmtId="4" fontId="14" fillId="0" borderId="21" xfId="0" applyNumberFormat="1" applyFont="1" applyFill="1" applyBorder="1"/>
    <xf numFmtId="4" fontId="14" fillId="0" borderId="22" xfId="0" applyNumberFormat="1" applyFont="1" applyFill="1" applyBorder="1"/>
    <xf numFmtId="165" fontId="14" fillId="0" borderId="0" xfId="0" applyNumberFormat="1" applyFont="1"/>
    <xf numFmtId="0" fontId="0" fillId="3" borderId="28" xfId="0" applyFont="1" applyFill="1" applyBorder="1"/>
    <xf numFmtId="0" fontId="0" fillId="3" borderId="0" xfId="0" applyFont="1" applyFill="1"/>
    <xf numFmtId="0" fontId="15" fillId="0" borderId="0" xfId="0" applyFont="1" applyAlignment="1">
      <alignment vertical="center"/>
    </xf>
    <xf numFmtId="0" fontId="0" fillId="0" borderId="0" xfId="0" applyFont="1" applyAlignment="1"/>
    <xf numFmtId="0" fontId="18" fillId="0" borderId="0" xfId="0" applyFont="1"/>
    <xf numFmtId="0" fontId="11" fillId="0" borderId="0" xfId="0" applyFont="1" applyFill="1" applyBorder="1" applyAlignment="1">
      <alignment vertical="center" wrapText="1"/>
    </xf>
    <xf numFmtId="0" fontId="11" fillId="0" borderId="0" xfId="0" applyFont="1" applyAlignment="1">
      <alignment horizontal="left" vertical="center" wrapText="1"/>
    </xf>
    <xf numFmtId="0" fontId="0" fillId="0" borderId="0" xfId="0" applyFont="1" applyAlignment="1"/>
    <xf numFmtId="0" fontId="0" fillId="0" borderId="1" xfId="0" applyBorder="1" applyAlignment="1">
      <alignment horizontal="center"/>
    </xf>
    <xf numFmtId="0" fontId="14" fillId="0" borderId="0" xfId="0" applyFont="1" applyAlignment="1">
      <alignment vertical="center"/>
    </xf>
    <xf numFmtId="0" fontId="0" fillId="0" borderId="0" xfId="0" applyFont="1"/>
    <xf numFmtId="0" fontId="0" fillId="0" borderId="0" xfId="0" applyFont="1" applyAlignment="1">
      <alignment wrapText="1"/>
    </xf>
    <xf numFmtId="0" fontId="0" fillId="0" borderId="1" xfId="0" applyFont="1" applyBorder="1" applyAlignment="1">
      <alignment horizontal="left" vertical="center" wrapText="1"/>
    </xf>
    <xf numFmtId="0" fontId="0" fillId="0" borderId="1" xfId="0" applyFont="1" applyBorder="1" applyAlignment="1">
      <alignment horizontal="left"/>
    </xf>
    <xf numFmtId="0" fontId="27" fillId="0" borderId="0" xfId="0" applyFont="1"/>
    <xf numFmtId="0" fontId="11" fillId="0" borderId="0" xfId="0" applyFont="1" applyAlignment="1">
      <alignment horizontal="center" vertical="center" wrapText="1"/>
    </xf>
    <xf numFmtId="0" fontId="10" fillId="0" borderId="0" xfId="0" applyFont="1" applyAlignment="1">
      <alignment horizontal="left" vertical="center"/>
    </xf>
    <xf numFmtId="0" fontId="28" fillId="0" borderId="0" xfId="0" applyFont="1" applyBorder="1" applyAlignment="1">
      <alignment vertical="center"/>
    </xf>
    <xf numFmtId="0" fontId="28" fillId="0" borderId="0" xfId="0" applyFont="1" applyAlignment="1">
      <alignment horizontal="left" vertical="center"/>
    </xf>
    <xf numFmtId="0" fontId="10"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3" fillId="0" borderId="2" xfId="0" applyFont="1" applyBorder="1" applyAlignment="1">
      <alignment horizontal="left" wrapText="1"/>
    </xf>
    <xf numFmtId="0" fontId="15" fillId="0" borderId="0" xfId="0" applyFont="1" applyAlignment="1">
      <alignment horizontal="justify" vertical="center"/>
    </xf>
    <xf numFmtId="0" fontId="0" fillId="0" borderId="0" xfId="0" applyFont="1" applyAlignment="1"/>
    <xf numFmtId="0" fontId="14" fillId="0" borderId="8" xfId="0" applyFont="1" applyBorder="1" applyAlignment="1">
      <alignment horizontal="justify" vertical="center"/>
    </xf>
    <xf numFmtId="0" fontId="0" fillId="0" borderId="9" xfId="0" applyFont="1" applyBorder="1" applyAlignment="1"/>
    <xf numFmtId="0" fontId="0" fillId="0" borderId="10" xfId="0" applyFont="1" applyBorder="1" applyAlignment="1"/>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14" fillId="0" borderId="3" xfId="0" applyFont="1" applyBorder="1" applyAlignment="1">
      <alignment horizontal="justify" vertical="center"/>
    </xf>
    <xf numFmtId="0" fontId="0" fillId="0" borderId="4" xfId="0" applyFont="1" applyBorder="1" applyAlignment="1"/>
    <xf numFmtId="0" fontId="0" fillId="0" borderId="5" xfId="0" applyFont="1" applyBorder="1" applyAlignment="1"/>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wrapText="1"/>
    </xf>
    <xf numFmtId="0" fontId="16" fillId="0" borderId="0" xfId="0" applyFont="1" applyAlignment="1">
      <alignment horizontal="left"/>
    </xf>
    <xf numFmtId="0" fontId="17" fillId="0" borderId="4" xfId="0" applyFont="1" applyBorder="1" applyAlignment="1">
      <alignment horizontal="left"/>
    </xf>
    <xf numFmtId="0" fontId="17" fillId="0" borderId="5" xfId="0" applyFont="1" applyBorder="1" applyAlignment="1">
      <alignment horizontal="left"/>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Alignment="1">
      <alignment horizontal="left" vertical="center" wrapText="1"/>
    </xf>
    <xf numFmtId="0" fontId="11"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47625</xdr:colOff>
      <xdr:row>3</xdr:row>
      <xdr:rowOff>38100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147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1</xdr:col>
      <xdr:colOff>76200</xdr:colOff>
      <xdr:row>53</xdr:row>
      <xdr:rowOff>76200</xdr:rowOff>
    </xdr:to>
    <xdr:pic>
      <xdr:nvPicPr>
        <xdr:cNvPr id="2" name="Picture 1" descr="https://img-d05.moneycontrol.co.in/images/blank.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3" name="Picture 2" descr="https://img-d05.moneycontrol.co.in/images/blank.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4" name="Picture 3" descr="https://img-d05.moneycontrol.co.in/images/blank.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5" name="Picture 4" descr="https://img-d05.moneycontrol.co.in/images/blank.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6" name="Picture 5" descr="https://img-d05.moneycontrol.co.in/images/blank.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7" name="Picture 6" descr="https://img-d05.moneycontrol.co.in/images/blank.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8" name="Picture 7" descr="https://img-d05.moneycontrol.co.in/images/blank.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9" name="Picture 8" descr="https://img-d05.moneycontrol.co.in/images/blank.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10" name="Picture 9" descr="https://img-d05.moneycontrol.co.in/images/blank.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76200</xdr:colOff>
      <xdr:row>53</xdr:row>
      <xdr:rowOff>76200</xdr:rowOff>
    </xdr:to>
    <xdr:pic>
      <xdr:nvPicPr>
        <xdr:cNvPr id="11" name="Picture 10" descr="https://img-d05.moneycontrol.co.in/images/blank.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20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508000</xdr:colOff>
      <xdr:row>3</xdr:row>
      <xdr:rowOff>45248</xdr:rowOff>
    </xdr:from>
    <xdr:to>
      <xdr:col>12</xdr:col>
      <xdr:colOff>546100</xdr:colOff>
      <xdr:row>25</xdr:row>
      <xdr:rowOff>443199</xdr:rowOff>
    </xdr:to>
    <xdr:pic>
      <xdr:nvPicPr>
        <xdr:cNvPr id="3" name="Picture 2" descr="https://tvc-invdn-com.investing.com/data/tvc_c3033026902a983791b971ce39ce7d50.png">
          <a:extLst>
            <a:ext uri="{FF2B5EF4-FFF2-40B4-BE49-F238E27FC236}">
              <a16:creationId xmlns:a16="http://schemas.microsoft.com/office/drawing/2014/main" id="{57A6B609-5BE2-41CA-9C1F-00F0500DB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648498"/>
          <a:ext cx="7353300" cy="4449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tabSelected="1" topLeftCell="A8" workbookViewId="0">
      <selection activeCell="D26" sqref="D26"/>
    </sheetView>
  </sheetViews>
  <sheetFormatPr defaultRowHeight="15" x14ac:dyDescent="0.25"/>
  <cols>
    <col min="1" max="1" width="16.42578125" customWidth="1"/>
    <col min="2" max="2" width="29.7109375" customWidth="1"/>
    <col min="3" max="3" width="16.42578125" customWidth="1"/>
    <col min="4" max="4" width="26.85546875" customWidth="1"/>
  </cols>
  <sheetData>
    <row r="1" spans="1:17" ht="15.75" x14ac:dyDescent="0.25">
      <c r="A1" s="1"/>
    </row>
    <row r="2" spans="1:17" ht="15.75" x14ac:dyDescent="0.25">
      <c r="A2" s="1"/>
    </row>
    <row r="4" spans="1:17" x14ac:dyDescent="0.25">
      <c r="A4" s="144" t="s">
        <v>0</v>
      </c>
      <c r="B4" s="144"/>
      <c r="C4" s="144"/>
      <c r="D4" s="144"/>
    </row>
    <row r="5" spans="1:17" x14ac:dyDescent="0.25">
      <c r="A5" s="144" t="s">
        <v>93</v>
      </c>
      <c r="B5" s="144"/>
      <c r="C5" s="144"/>
      <c r="D5" s="144"/>
    </row>
    <row r="6" spans="1:17" x14ac:dyDescent="0.25">
      <c r="A6" s="144" t="s">
        <v>78</v>
      </c>
      <c r="B6" s="144"/>
      <c r="C6" s="144"/>
      <c r="D6" s="144"/>
    </row>
    <row r="7" spans="1:17" ht="15.75" x14ac:dyDescent="0.25">
      <c r="A7" s="144" t="s">
        <v>94</v>
      </c>
      <c r="B7" s="144"/>
      <c r="C7" s="144"/>
      <c r="D7" s="144"/>
      <c r="I7" s="1"/>
    </row>
    <row r="8" spans="1:17" ht="15.75" x14ac:dyDescent="0.25">
      <c r="A8" s="145" t="s">
        <v>1</v>
      </c>
      <c r="B8" s="145"/>
      <c r="C8" s="145"/>
      <c r="D8" s="145"/>
      <c r="I8" s="1"/>
    </row>
    <row r="9" spans="1:17" ht="15.75" x14ac:dyDescent="0.25">
      <c r="A9" s="3"/>
    </row>
    <row r="10" spans="1:17" ht="20.25" customHeight="1" x14ac:dyDescent="0.25">
      <c r="A10" s="8" t="s">
        <v>2</v>
      </c>
      <c r="B10" s="9" t="s">
        <v>11</v>
      </c>
      <c r="C10" s="8" t="s">
        <v>3</v>
      </c>
      <c r="D10" s="8" t="s">
        <v>92</v>
      </c>
      <c r="I10" s="2"/>
    </row>
    <row r="11" spans="1:17" x14ac:dyDescent="0.25">
      <c r="A11" s="8" t="s">
        <v>4</v>
      </c>
      <c r="B11" s="8" t="s">
        <v>5</v>
      </c>
      <c r="C11" s="8" t="s">
        <v>6</v>
      </c>
      <c r="D11" s="8">
        <v>40</v>
      </c>
      <c r="I11" s="2"/>
    </row>
    <row r="12" spans="1:17" ht="15.75" customHeight="1" x14ac:dyDescent="0.25">
      <c r="I12" s="2"/>
      <c r="J12" s="147"/>
      <c r="K12" s="147"/>
      <c r="L12" s="147"/>
      <c r="M12" s="147"/>
    </row>
    <row r="13" spans="1:17" ht="15" customHeight="1" x14ac:dyDescent="0.25">
      <c r="A13" s="11" t="s">
        <v>16</v>
      </c>
      <c r="B13" s="12"/>
      <c r="I13" s="2"/>
      <c r="J13" s="148"/>
      <c r="K13" s="148"/>
      <c r="L13" s="148"/>
      <c r="M13" s="148"/>
      <c r="N13" s="10"/>
      <c r="O13" s="10"/>
      <c r="P13" s="10"/>
      <c r="Q13" s="10"/>
    </row>
    <row r="14" spans="1:17" ht="15.75" x14ac:dyDescent="0.25">
      <c r="A14" s="146" t="s">
        <v>7</v>
      </c>
      <c r="B14" s="146"/>
      <c r="C14" s="146"/>
      <c r="D14" s="146"/>
      <c r="I14" s="1"/>
    </row>
    <row r="15" spans="1:17" ht="15.75" x14ac:dyDescent="0.25">
      <c r="A15" s="149" t="s">
        <v>8</v>
      </c>
      <c r="B15" s="149"/>
      <c r="C15" s="149"/>
      <c r="D15" s="149"/>
      <c r="I15" s="141"/>
    </row>
    <row r="16" spans="1:17" ht="15.75" x14ac:dyDescent="0.25">
      <c r="A16" s="6" t="s">
        <v>13</v>
      </c>
      <c r="B16" s="6"/>
      <c r="C16" s="7"/>
      <c r="D16" s="7"/>
      <c r="I16" s="3"/>
    </row>
    <row r="17" spans="1:9" ht="15.75" x14ac:dyDescent="0.25">
      <c r="A17" s="143" t="s">
        <v>9</v>
      </c>
      <c r="B17" s="143"/>
      <c r="C17" s="143"/>
      <c r="D17" s="7"/>
      <c r="I17" s="5"/>
    </row>
    <row r="18" spans="1:9" ht="15.75" x14ac:dyDescent="0.25">
      <c r="A18" s="143" t="s">
        <v>10</v>
      </c>
      <c r="B18" s="143"/>
      <c r="C18" s="143"/>
      <c r="D18" s="7"/>
      <c r="I18" s="1"/>
    </row>
    <row r="19" spans="1:9" ht="15.75" x14ac:dyDescent="0.25">
      <c r="A19" s="143" t="s">
        <v>12</v>
      </c>
      <c r="B19" s="143"/>
      <c r="C19" s="143"/>
      <c r="D19" s="143"/>
    </row>
    <row r="20" spans="1:9" ht="15.75" x14ac:dyDescent="0.25">
      <c r="A20" s="142" t="s">
        <v>129</v>
      </c>
      <c r="B20" s="140"/>
      <c r="C20" s="140"/>
      <c r="D20" s="140"/>
    </row>
    <row r="21" spans="1:9" ht="15.75" x14ac:dyDescent="0.25">
      <c r="A21" s="13" t="s">
        <v>17</v>
      </c>
      <c r="B21" s="14">
        <v>1</v>
      </c>
      <c r="C21" s="14">
        <v>2</v>
      </c>
      <c r="D21" s="14">
        <v>3</v>
      </c>
      <c r="E21" s="14">
        <v>4</v>
      </c>
      <c r="F21" s="15" t="s">
        <v>18</v>
      </c>
      <c r="G21" s="4"/>
    </row>
    <row r="22" spans="1:9" ht="15.75" x14ac:dyDescent="0.25">
      <c r="A22" s="13" t="s">
        <v>19</v>
      </c>
      <c r="B22" s="14">
        <v>10</v>
      </c>
      <c r="C22" s="14">
        <v>15</v>
      </c>
      <c r="D22" s="14">
        <v>5</v>
      </c>
      <c r="E22" s="14">
        <v>10</v>
      </c>
      <c r="F22" s="16">
        <v>40</v>
      </c>
      <c r="G22" s="4"/>
    </row>
    <row r="23" spans="1:9" ht="15.75" x14ac:dyDescent="0.25">
      <c r="A23" s="13" t="s">
        <v>20</v>
      </c>
      <c r="B23" s="132"/>
      <c r="C23" s="132"/>
      <c r="D23" s="132"/>
      <c r="E23" s="132"/>
      <c r="F23" s="132">
        <f>SUM(B23:E23)</f>
        <v>0</v>
      </c>
      <c r="G23" s="4"/>
    </row>
    <row r="24" spans="1:9" ht="15.75" x14ac:dyDescent="0.25">
      <c r="I24" s="4"/>
    </row>
  </sheetData>
  <mergeCells count="12">
    <mergeCell ref="J12:M12"/>
    <mergeCell ref="J13:M13"/>
    <mergeCell ref="A15:D15"/>
    <mergeCell ref="A17:C17"/>
    <mergeCell ref="A18:C18"/>
    <mergeCell ref="A19:D19"/>
    <mergeCell ref="A4:D4"/>
    <mergeCell ref="A5:D5"/>
    <mergeCell ref="A6:D6"/>
    <mergeCell ref="A7:D7"/>
    <mergeCell ref="A8:D8"/>
    <mergeCell ref="A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topLeftCell="A16" workbookViewId="0">
      <selection activeCell="J23" sqref="J23"/>
    </sheetView>
  </sheetViews>
  <sheetFormatPr defaultRowHeight="15" x14ac:dyDescent="0.25"/>
  <cols>
    <col min="2" max="2" width="28.28515625" customWidth="1"/>
    <col min="3" max="3" width="18.42578125" customWidth="1"/>
    <col min="10" max="10" width="14" customWidth="1"/>
  </cols>
  <sheetData>
    <row r="1" spans="1:10" x14ac:dyDescent="0.25">
      <c r="A1" t="s">
        <v>126</v>
      </c>
      <c r="I1" t="s">
        <v>97</v>
      </c>
      <c r="J1" t="s">
        <v>74</v>
      </c>
    </row>
    <row r="2" spans="1:10" x14ac:dyDescent="0.25">
      <c r="B2" s="17" t="s">
        <v>79</v>
      </c>
      <c r="C2" s="17"/>
      <c r="D2" s="17"/>
      <c r="E2" s="17"/>
      <c r="F2" s="17"/>
      <c r="G2" s="17"/>
      <c r="H2" s="17"/>
      <c r="I2" s="17"/>
    </row>
    <row r="3" spans="1:10" x14ac:dyDescent="0.25">
      <c r="B3" t="s">
        <v>28</v>
      </c>
      <c r="C3" s="23" t="s">
        <v>27</v>
      </c>
    </row>
    <row r="4" spans="1:10" ht="30" x14ac:dyDescent="0.25">
      <c r="B4" t="s">
        <v>21</v>
      </c>
      <c r="C4" s="27" t="s">
        <v>80</v>
      </c>
    </row>
    <row r="5" spans="1:10" x14ac:dyDescent="0.25">
      <c r="B5" t="s">
        <v>22</v>
      </c>
      <c r="C5" s="24">
        <v>42678</v>
      </c>
    </row>
    <row r="6" spans="1:10" x14ac:dyDescent="0.25">
      <c r="B6" t="s">
        <v>23</v>
      </c>
      <c r="C6" s="24">
        <v>46329</v>
      </c>
    </row>
    <row r="7" spans="1:10" x14ac:dyDescent="0.25">
      <c r="B7" t="s">
        <v>128</v>
      </c>
      <c r="C7" s="24">
        <v>44869</v>
      </c>
    </row>
    <row r="8" spans="1:10" x14ac:dyDescent="0.25">
      <c r="B8" t="s">
        <v>24</v>
      </c>
      <c r="C8" s="26">
        <v>8.2500000000000004E-2</v>
      </c>
    </row>
    <row r="9" spans="1:10" x14ac:dyDescent="0.25">
      <c r="B9" t="s">
        <v>25</v>
      </c>
      <c r="C9" s="25">
        <v>100</v>
      </c>
    </row>
    <row r="10" spans="1:10" x14ac:dyDescent="0.25">
      <c r="B10" t="s">
        <v>26</v>
      </c>
      <c r="C10" s="23" t="s">
        <v>39</v>
      </c>
    </row>
    <row r="11" spans="1:10" x14ac:dyDescent="0.25">
      <c r="B11" t="s">
        <v>29</v>
      </c>
      <c r="C11" s="23" t="s">
        <v>95</v>
      </c>
    </row>
    <row r="12" spans="1:10" ht="30" x14ac:dyDescent="0.25">
      <c r="B12" s="10" t="s">
        <v>38</v>
      </c>
      <c r="C12" s="42">
        <v>4.2500000000000003E-2</v>
      </c>
    </row>
    <row r="13" spans="1:10" x14ac:dyDescent="0.25">
      <c r="B13" s="10"/>
      <c r="C13" s="42"/>
    </row>
    <row r="14" spans="1:10" ht="61.5" customHeight="1" x14ac:dyDescent="0.25">
      <c r="B14" s="150" t="s">
        <v>81</v>
      </c>
      <c r="C14" s="150"/>
      <c r="D14" s="150"/>
      <c r="E14" s="150"/>
      <c r="F14" s="150"/>
      <c r="G14" s="150"/>
      <c r="H14" s="150"/>
      <c r="I14" s="150"/>
    </row>
    <row r="15" spans="1:10" ht="18.75" customHeight="1" x14ac:dyDescent="0.25">
      <c r="B15" s="22"/>
      <c r="C15" s="22"/>
      <c r="D15" s="22"/>
      <c r="E15" s="22"/>
      <c r="F15" s="22"/>
      <c r="G15" s="22"/>
      <c r="H15" s="22"/>
      <c r="I15" s="22"/>
    </row>
    <row r="16" spans="1:10" ht="18.75" customHeight="1" x14ac:dyDescent="0.25">
      <c r="B16" s="22"/>
      <c r="C16" s="22"/>
      <c r="D16" s="22"/>
      <c r="E16" s="22"/>
      <c r="F16" s="22"/>
      <c r="G16" s="22"/>
      <c r="H16" s="22"/>
      <c r="I16" s="22"/>
    </row>
    <row r="17" spans="1:10" ht="18.75" customHeight="1" x14ac:dyDescent="0.25">
      <c r="B17" s="22"/>
      <c r="C17" s="22"/>
      <c r="D17" s="22"/>
      <c r="E17" s="22"/>
      <c r="F17" s="22"/>
      <c r="G17" s="22"/>
      <c r="H17" s="22"/>
      <c r="I17" s="22"/>
    </row>
    <row r="18" spans="1:10" ht="30" x14ac:dyDescent="0.25">
      <c r="A18" s="28" t="s">
        <v>33</v>
      </c>
      <c r="B18" s="30" t="s">
        <v>96</v>
      </c>
      <c r="C18" s="19"/>
      <c r="D18" s="19"/>
      <c r="E18" s="19"/>
      <c r="F18" s="19"/>
      <c r="G18" s="19"/>
      <c r="H18" s="19"/>
      <c r="I18" s="19"/>
    </row>
    <row r="19" spans="1:10" ht="26.25" x14ac:dyDescent="0.25">
      <c r="A19" s="28" t="s">
        <v>34</v>
      </c>
      <c r="B19" s="20" t="s">
        <v>120</v>
      </c>
      <c r="C19" s="19"/>
      <c r="D19" s="19"/>
      <c r="E19" s="19"/>
      <c r="F19" s="19"/>
      <c r="G19" s="19"/>
      <c r="H19" s="19"/>
      <c r="I19" s="19"/>
    </row>
    <row r="20" spans="1:10" x14ac:dyDescent="0.25">
      <c r="A20" s="28" t="s">
        <v>35</v>
      </c>
      <c r="B20" s="21" t="s">
        <v>30</v>
      </c>
    </row>
    <row r="21" spans="1:10" x14ac:dyDescent="0.25">
      <c r="A21" s="28" t="s">
        <v>36</v>
      </c>
      <c r="B21" s="31" t="s">
        <v>31</v>
      </c>
    </row>
    <row r="22" spans="1:10" x14ac:dyDescent="0.25">
      <c r="A22" s="28" t="s">
        <v>37</v>
      </c>
      <c r="B22" s="33" t="s">
        <v>32</v>
      </c>
    </row>
    <row r="23" spans="1:10" x14ac:dyDescent="0.25">
      <c r="B23" s="32"/>
    </row>
    <row r="25" spans="1:10" x14ac:dyDescent="0.25">
      <c r="E25" s="29"/>
    </row>
    <row r="26" spans="1:10" x14ac:dyDescent="0.25">
      <c r="E26" s="29"/>
    </row>
    <row r="27" spans="1:10" ht="27.75" customHeight="1" x14ac:dyDescent="0.25">
      <c r="J27" s="18"/>
    </row>
  </sheetData>
  <mergeCells count="1">
    <mergeCell ref="B14: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6"/>
  <sheetViews>
    <sheetView topLeftCell="A14" workbookViewId="0">
      <selection sqref="A1:H15"/>
    </sheetView>
  </sheetViews>
  <sheetFormatPr defaultColWidth="9.140625" defaultRowHeight="14.25" x14ac:dyDescent="0.2"/>
  <cols>
    <col min="1" max="1" width="9.140625" style="68"/>
    <col min="2" max="2" width="45.85546875" style="68" customWidth="1"/>
    <col min="3" max="3" width="12.85546875" style="68" customWidth="1"/>
    <col min="4" max="4" width="11.28515625" style="69" customWidth="1"/>
    <col min="5" max="5" width="12.85546875" style="68" customWidth="1"/>
    <col min="6" max="6" width="11" style="69" customWidth="1"/>
    <col min="7" max="7" width="11.28515625" style="68" customWidth="1"/>
    <col min="8" max="8" width="11" style="68" bestFit="1" customWidth="1"/>
    <col min="9" max="9" width="9.140625" style="68"/>
    <col min="10" max="10" width="9.28515625" style="68" bestFit="1" customWidth="1"/>
    <col min="11" max="16384" width="9.140625" style="68"/>
  </cols>
  <sheetData>
    <row r="1" spans="1:8" x14ac:dyDescent="0.2">
      <c r="A1" s="68" t="s">
        <v>14</v>
      </c>
      <c r="G1" s="68" t="s">
        <v>102</v>
      </c>
      <c r="H1" s="68" t="s">
        <v>125</v>
      </c>
    </row>
    <row r="2" spans="1:8" x14ac:dyDescent="0.2">
      <c r="B2" s="68" t="s">
        <v>82</v>
      </c>
    </row>
    <row r="3" spans="1:8" ht="37.5" customHeight="1" x14ac:dyDescent="0.2">
      <c r="B3" s="164" t="s">
        <v>98</v>
      </c>
      <c r="C3" s="164"/>
      <c r="D3" s="164"/>
      <c r="E3" s="164"/>
      <c r="F3" s="164"/>
      <c r="G3" s="164"/>
    </row>
    <row r="4" spans="1:8" ht="15" x14ac:dyDescent="0.25">
      <c r="B4" s="151" t="s">
        <v>86</v>
      </c>
      <c r="C4" s="152"/>
      <c r="D4" s="152"/>
      <c r="E4" s="152"/>
      <c r="F4" s="152"/>
      <c r="G4" s="152"/>
    </row>
    <row r="5" spans="1:8" ht="15" x14ac:dyDescent="0.25">
      <c r="B5" s="151" t="s">
        <v>87</v>
      </c>
      <c r="C5" s="152"/>
      <c r="D5" s="152"/>
      <c r="E5" s="152"/>
      <c r="F5" s="152"/>
      <c r="G5" s="152"/>
    </row>
    <row r="6" spans="1:8" ht="32.25" customHeight="1" x14ac:dyDescent="0.25">
      <c r="B6" s="151" t="s">
        <v>88</v>
      </c>
      <c r="C6" s="152"/>
      <c r="D6" s="152"/>
      <c r="E6" s="152"/>
      <c r="F6" s="152"/>
      <c r="G6" s="152"/>
    </row>
    <row r="7" spans="1:8" ht="15" x14ac:dyDescent="0.25">
      <c r="B7" s="126" t="s">
        <v>99</v>
      </c>
      <c r="C7" s="127"/>
      <c r="D7" s="127"/>
      <c r="E7" s="127"/>
      <c r="F7" s="127"/>
      <c r="G7" s="127"/>
    </row>
    <row r="8" spans="1:8" ht="15" x14ac:dyDescent="0.25">
      <c r="B8" s="133" t="s">
        <v>100</v>
      </c>
      <c r="C8" s="131"/>
      <c r="D8" s="131"/>
      <c r="E8" s="131"/>
      <c r="F8" s="131"/>
      <c r="G8" s="131"/>
    </row>
    <row r="9" spans="1:8" ht="15" x14ac:dyDescent="0.25">
      <c r="B9" s="151" t="s">
        <v>89</v>
      </c>
      <c r="C9" s="152"/>
      <c r="D9" s="152"/>
      <c r="E9" s="152"/>
      <c r="F9" s="152"/>
      <c r="G9" s="152"/>
    </row>
    <row r="10" spans="1:8" s="138" customFormat="1" ht="14.25" customHeight="1" x14ac:dyDescent="0.2">
      <c r="B10" s="163" t="s">
        <v>124</v>
      </c>
      <c r="C10" s="163"/>
      <c r="D10" s="163"/>
      <c r="E10" s="163"/>
      <c r="F10" s="163"/>
      <c r="G10" s="163"/>
    </row>
    <row r="11" spans="1:8" ht="15" x14ac:dyDescent="0.25">
      <c r="B11" s="151" t="s">
        <v>90</v>
      </c>
      <c r="C11" s="152"/>
      <c r="D11" s="152"/>
      <c r="E11" s="152"/>
      <c r="F11" s="152"/>
      <c r="G11" s="152"/>
    </row>
    <row r="12" spans="1:8" ht="15" x14ac:dyDescent="0.25">
      <c r="B12" s="151" t="s">
        <v>91</v>
      </c>
      <c r="C12" s="152"/>
      <c r="D12" s="152"/>
      <c r="E12" s="152"/>
      <c r="F12" s="152"/>
      <c r="G12" s="152"/>
    </row>
    <row r="13" spans="1:8" ht="51.75" customHeight="1" x14ac:dyDescent="0.25">
      <c r="B13" s="159" t="s">
        <v>121</v>
      </c>
      <c r="C13" s="160"/>
      <c r="D13" s="160"/>
      <c r="E13" s="160"/>
      <c r="F13" s="160"/>
      <c r="G13" s="161"/>
    </row>
    <row r="14" spans="1:8" ht="48.75" customHeight="1" x14ac:dyDescent="0.25">
      <c r="B14" s="153" t="s">
        <v>122</v>
      </c>
      <c r="C14" s="154"/>
      <c r="D14" s="154"/>
      <c r="E14" s="154"/>
      <c r="F14" s="154"/>
      <c r="G14" s="155"/>
    </row>
    <row r="15" spans="1:8" ht="48.75" customHeight="1" x14ac:dyDescent="0.2">
      <c r="B15" s="162" t="s">
        <v>75</v>
      </c>
      <c r="C15" s="162"/>
      <c r="D15" s="162"/>
      <c r="E15" s="162"/>
      <c r="F15" s="162"/>
      <c r="G15" s="162"/>
    </row>
    <row r="16" spans="1:8" ht="15" thickBot="1" x14ac:dyDescent="0.25"/>
    <row r="17" spans="2:7" x14ac:dyDescent="0.2">
      <c r="B17" s="156" t="s">
        <v>83</v>
      </c>
      <c r="C17" s="157"/>
      <c r="D17" s="157"/>
      <c r="E17" s="157"/>
      <c r="F17" s="157"/>
      <c r="G17" s="158"/>
    </row>
    <row r="18" spans="2:7" x14ac:dyDescent="0.2">
      <c r="B18" s="70"/>
      <c r="C18" s="71"/>
      <c r="D18" s="72"/>
      <c r="E18" s="71"/>
      <c r="F18" s="72"/>
      <c r="G18" s="73"/>
    </row>
    <row r="19" spans="2:7" x14ac:dyDescent="0.2">
      <c r="B19" s="74" t="s">
        <v>76</v>
      </c>
      <c r="C19" s="75"/>
      <c r="D19" s="76"/>
      <c r="E19" s="75"/>
      <c r="F19" s="77"/>
      <c r="G19" s="78"/>
    </row>
    <row r="20" spans="2:7" ht="30" customHeight="1" x14ac:dyDescent="0.2">
      <c r="B20" s="74"/>
      <c r="C20" s="79">
        <v>43160</v>
      </c>
      <c r="D20" s="80">
        <v>43525</v>
      </c>
      <c r="E20" s="81">
        <v>43891</v>
      </c>
      <c r="F20" s="80">
        <v>44256</v>
      </c>
      <c r="G20" s="81">
        <v>44621</v>
      </c>
    </row>
    <row r="21" spans="2:7" x14ac:dyDescent="0.2">
      <c r="B21" s="74"/>
      <c r="C21" s="75" t="s">
        <v>41</v>
      </c>
      <c r="D21" s="76" t="str">
        <f>C21</f>
        <v>Audited</v>
      </c>
      <c r="E21" s="76" t="str">
        <f t="shared" ref="E21:G21" si="0">D21</f>
        <v>Audited</v>
      </c>
      <c r="F21" s="76" t="str">
        <f t="shared" si="0"/>
        <v>Audited</v>
      </c>
      <c r="G21" s="82" t="str">
        <f t="shared" si="0"/>
        <v>Audited</v>
      </c>
    </row>
    <row r="22" spans="2:7" s="86" customFormat="1" x14ac:dyDescent="0.2">
      <c r="B22" s="83" t="s">
        <v>42</v>
      </c>
      <c r="C22" s="84"/>
      <c r="D22" s="84"/>
      <c r="E22" s="84"/>
      <c r="F22" s="84"/>
      <c r="G22" s="85"/>
    </row>
    <row r="23" spans="2:7" ht="15" x14ac:dyDescent="0.25">
      <c r="B23" s="87" t="s">
        <v>43</v>
      </c>
      <c r="C23" s="88">
        <v>57</v>
      </c>
      <c r="D23" s="88">
        <v>57</v>
      </c>
      <c r="E23" s="88">
        <v>57</v>
      </c>
      <c r="F23" s="88">
        <v>63</v>
      </c>
      <c r="G23" s="88">
        <v>63</v>
      </c>
    </row>
    <row r="24" spans="2:7" ht="15" x14ac:dyDescent="0.25">
      <c r="B24" s="87" t="s">
        <v>44</v>
      </c>
      <c r="C24" s="88">
        <v>9719</v>
      </c>
      <c r="D24" s="88">
        <v>9982</v>
      </c>
      <c r="E24" s="88">
        <v>9872</v>
      </c>
      <c r="F24" s="88">
        <v>11379</v>
      </c>
      <c r="G24" s="88">
        <v>11688</v>
      </c>
    </row>
    <row r="25" spans="2:7" ht="15" x14ac:dyDescent="0.25">
      <c r="B25" s="87" t="s">
        <v>45</v>
      </c>
      <c r="C25" s="88">
        <v>4962</v>
      </c>
      <c r="D25" s="88">
        <v>4374</v>
      </c>
      <c r="E25" s="88">
        <v>5713</v>
      </c>
      <c r="F25" s="88">
        <v>6730</v>
      </c>
      <c r="G25" s="88">
        <v>7453</v>
      </c>
    </row>
    <row r="26" spans="2:7" ht="15" x14ac:dyDescent="0.25">
      <c r="B26" s="87" t="s">
        <v>46</v>
      </c>
      <c r="C26" s="88">
        <v>5414</v>
      </c>
      <c r="D26" s="88">
        <v>5789</v>
      </c>
      <c r="E26" s="88">
        <v>7606</v>
      </c>
      <c r="F26" s="88">
        <v>7889</v>
      </c>
      <c r="G26" s="88">
        <v>7498</v>
      </c>
    </row>
    <row r="27" spans="2:7" s="86" customFormat="1" ht="15" x14ac:dyDescent="0.25">
      <c r="B27" s="89" t="s">
        <v>47</v>
      </c>
      <c r="C27" s="13">
        <f>C23+C24+C25+C26</f>
        <v>20152</v>
      </c>
      <c r="D27" s="13">
        <f t="shared" ref="D27:G27" si="1">D23+D24+D25+D26</f>
        <v>20202</v>
      </c>
      <c r="E27" s="13">
        <f t="shared" si="1"/>
        <v>23248</v>
      </c>
      <c r="F27" s="13">
        <f t="shared" si="1"/>
        <v>26061</v>
      </c>
      <c r="G27" s="13">
        <f t="shared" si="1"/>
        <v>26702</v>
      </c>
    </row>
    <row r="28" spans="2:7" x14ac:dyDescent="0.2">
      <c r="B28" s="90" t="s">
        <v>48</v>
      </c>
      <c r="C28" s="91"/>
      <c r="D28" s="91"/>
      <c r="E28" s="91"/>
      <c r="F28" s="92"/>
      <c r="G28" s="93"/>
    </row>
    <row r="29" spans="2:7" ht="15" x14ac:dyDescent="0.25">
      <c r="B29" s="87" t="s">
        <v>49</v>
      </c>
      <c r="C29" s="88">
        <v>12501</v>
      </c>
      <c r="D29" s="88">
        <v>13093</v>
      </c>
      <c r="E29" s="88">
        <v>16876</v>
      </c>
      <c r="F29" s="88">
        <v>17305</v>
      </c>
      <c r="G29" s="88">
        <v>17993</v>
      </c>
    </row>
    <row r="30" spans="2:7" ht="15" x14ac:dyDescent="0.25">
      <c r="B30" s="87" t="s">
        <v>50</v>
      </c>
      <c r="C30" s="88">
        <v>6898</v>
      </c>
      <c r="D30" s="88">
        <v>5889</v>
      </c>
      <c r="E30" s="88">
        <v>5481</v>
      </c>
      <c r="F30" s="88">
        <v>7687</v>
      </c>
      <c r="G30" s="88">
        <v>7848</v>
      </c>
    </row>
    <row r="31" spans="2:7" ht="15" x14ac:dyDescent="0.25">
      <c r="B31" s="87" t="s">
        <v>51</v>
      </c>
      <c r="C31" s="88">
        <v>753</v>
      </c>
      <c r="D31" s="88">
        <v>1220</v>
      </c>
      <c r="E31" s="88">
        <v>891</v>
      </c>
      <c r="F31" s="88">
        <v>1069</v>
      </c>
      <c r="G31" s="88">
        <v>861</v>
      </c>
    </row>
    <row r="32" spans="2:7" s="86" customFormat="1" ht="15" x14ac:dyDescent="0.25">
      <c r="B32" s="89" t="s">
        <v>52</v>
      </c>
      <c r="C32" s="13">
        <f>C29+C30+C31</f>
        <v>20152</v>
      </c>
      <c r="D32" s="13">
        <f t="shared" ref="D32:G32" si="2">SUM(D29:D31)</f>
        <v>20202</v>
      </c>
      <c r="E32" s="13">
        <f t="shared" si="2"/>
        <v>23248</v>
      </c>
      <c r="F32" s="13">
        <f t="shared" si="2"/>
        <v>26061</v>
      </c>
      <c r="G32" s="13">
        <f t="shared" si="2"/>
        <v>26702</v>
      </c>
    </row>
    <row r="33" spans="2:10" x14ac:dyDescent="0.2">
      <c r="B33" s="70"/>
      <c r="C33" s="71"/>
      <c r="D33" s="72"/>
      <c r="E33" s="71"/>
      <c r="F33" s="72"/>
      <c r="G33" s="94"/>
      <c r="J33" s="86"/>
    </row>
    <row r="34" spans="2:10" x14ac:dyDescent="0.2">
      <c r="B34" s="95"/>
      <c r="C34" s="96"/>
      <c r="D34" s="97"/>
      <c r="E34" s="96"/>
      <c r="F34" s="97"/>
      <c r="G34" s="98"/>
    </row>
    <row r="35" spans="2:10" x14ac:dyDescent="0.2">
      <c r="B35" s="99" t="s">
        <v>77</v>
      </c>
      <c r="C35" s="100">
        <f>C20</f>
        <v>43160</v>
      </c>
      <c r="D35" s="100">
        <f>D20</f>
        <v>43525</v>
      </c>
      <c r="E35" s="100">
        <f>E20</f>
        <v>43891</v>
      </c>
      <c r="F35" s="101">
        <f>F20</f>
        <v>44256</v>
      </c>
      <c r="G35" s="102">
        <f>G20</f>
        <v>44621</v>
      </c>
    </row>
    <row r="36" spans="2:10" ht="15.75" customHeight="1" x14ac:dyDescent="0.25">
      <c r="B36" s="103" t="s">
        <v>84</v>
      </c>
      <c r="C36" s="104">
        <v>10299.700000000001</v>
      </c>
      <c r="D36" s="104">
        <v>12353.77</v>
      </c>
      <c r="E36" s="104">
        <v>11062.03</v>
      </c>
      <c r="F36" s="104">
        <v>11733.4</v>
      </c>
      <c r="G36" s="104">
        <v>14649.4</v>
      </c>
      <c r="H36" s="105"/>
    </row>
    <row r="37" spans="2:10" ht="15" customHeight="1" x14ac:dyDescent="0.25">
      <c r="B37" s="103" t="s">
        <v>53</v>
      </c>
      <c r="C37" s="104">
        <v>121.85</v>
      </c>
      <c r="D37" s="104">
        <v>111.47</v>
      </c>
      <c r="E37" s="104">
        <v>34.9</v>
      </c>
      <c r="F37" s="104">
        <v>121.52</v>
      </c>
      <c r="G37" s="104">
        <v>126.9</v>
      </c>
      <c r="H37" s="105"/>
    </row>
    <row r="38" spans="2:10" ht="15" x14ac:dyDescent="0.25">
      <c r="B38" s="99" t="s">
        <v>54</v>
      </c>
      <c r="C38" s="67">
        <f>C36+C37</f>
        <v>10421.550000000001</v>
      </c>
      <c r="D38" s="67">
        <f t="shared" ref="D38:G38" si="3">D36+D37</f>
        <v>12465.24</v>
      </c>
      <c r="E38" s="67">
        <f t="shared" si="3"/>
        <v>11096.93</v>
      </c>
      <c r="F38" s="67">
        <f t="shared" si="3"/>
        <v>11854.92</v>
      </c>
      <c r="G38" s="67">
        <f t="shared" si="3"/>
        <v>14776.3</v>
      </c>
      <c r="H38" s="105"/>
    </row>
    <row r="39" spans="2:10" x14ac:dyDescent="0.2">
      <c r="C39" s="106"/>
      <c r="D39" s="106"/>
      <c r="E39" s="106"/>
      <c r="F39" s="106"/>
      <c r="G39" s="107"/>
      <c r="H39" s="105"/>
    </row>
    <row r="40" spans="2:10" x14ac:dyDescent="0.2">
      <c r="B40" s="99" t="s">
        <v>55</v>
      </c>
      <c r="C40" s="106"/>
      <c r="D40" s="106"/>
      <c r="E40" s="106"/>
      <c r="F40" s="108"/>
      <c r="G40" s="107"/>
      <c r="H40" s="105"/>
    </row>
    <row r="41" spans="2:10" ht="18" customHeight="1" x14ac:dyDescent="0.25">
      <c r="B41" s="103" t="s">
        <v>56</v>
      </c>
      <c r="C41" s="104">
        <v>6545.46</v>
      </c>
      <c r="D41" s="104">
        <v>8057.9000000000005</v>
      </c>
      <c r="E41" s="104">
        <v>6837.51</v>
      </c>
      <c r="F41" s="104">
        <v>6940.07</v>
      </c>
      <c r="G41" s="104">
        <v>9991.91</v>
      </c>
      <c r="H41" s="105"/>
    </row>
    <row r="42" spans="2:10" ht="17.25" customHeight="1" x14ac:dyDescent="0.25">
      <c r="B42" s="103" t="s">
        <v>57</v>
      </c>
      <c r="C42" s="104">
        <v>709.68</v>
      </c>
      <c r="D42" s="104">
        <v>737.24</v>
      </c>
      <c r="E42" s="104">
        <v>826.12</v>
      </c>
      <c r="F42" s="104">
        <v>910.9</v>
      </c>
      <c r="G42" s="104">
        <v>1024.02</v>
      </c>
      <c r="H42" s="105"/>
    </row>
    <row r="43" spans="2:10" ht="15" x14ac:dyDescent="0.25">
      <c r="B43" s="103" t="s">
        <v>58</v>
      </c>
      <c r="C43" s="104">
        <v>137.54</v>
      </c>
      <c r="D43" s="104">
        <v>137.86000000000001</v>
      </c>
      <c r="E43" s="104">
        <v>225.7</v>
      </c>
      <c r="F43" s="104">
        <v>379.41</v>
      </c>
      <c r="G43" s="104">
        <v>382.16</v>
      </c>
      <c r="H43" s="105"/>
    </row>
    <row r="44" spans="2:10" ht="14.25" customHeight="1" x14ac:dyDescent="0.25">
      <c r="B44" s="103" t="s">
        <v>59</v>
      </c>
      <c r="C44" s="104">
        <v>364.38</v>
      </c>
      <c r="D44" s="104">
        <v>446.33</v>
      </c>
      <c r="E44" s="104">
        <v>620.71</v>
      </c>
      <c r="F44" s="104">
        <v>713.38</v>
      </c>
      <c r="G44" s="104">
        <v>823.91</v>
      </c>
      <c r="H44" s="105"/>
    </row>
    <row r="45" spans="2:10" ht="15" x14ac:dyDescent="0.25">
      <c r="B45" s="103" t="s">
        <v>60</v>
      </c>
      <c r="C45" s="104">
        <v>1797.18</v>
      </c>
      <c r="D45" s="104">
        <v>2079.5100000000002</v>
      </c>
      <c r="E45" s="104">
        <v>2005.52</v>
      </c>
      <c r="F45" s="104">
        <v>1848.11</v>
      </c>
      <c r="G45" s="104">
        <v>2202.6799999999998</v>
      </c>
      <c r="H45" s="105"/>
    </row>
    <row r="46" spans="2:10" s="86" customFormat="1" ht="15" x14ac:dyDescent="0.25">
      <c r="B46" s="99" t="s">
        <v>61</v>
      </c>
      <c r="C46" s="67">
        <f>C41+C42+C43+C44+C45</f>
        <v>9554.24</v>
      </c>
      <c r="D46" s="67">
        <f t="shared" ref="D46:G46" si="4">D41+D42+D43+D44+D45</f>
        <v>11458.840000000002</v>
      </c>
      <c r="E46" s="67">
        <f t="shared" si="4"/>
        <v>10515.560000000001</v>
      </c>
      <c r="F46" s="67">
        <f t="shared" si="4"/>
        <v>10791.869999999999</v>
      </c>
      <c r="G46" s="67">
        <f t="shared" si="4"/>
        <v>14424.68</v>
      </c>
      <c r="H46" s="109"/>
    </row>
    <row r="47" spans="2:10" ht="28.5" customHeight="1" x14ac:dyDescent="0.25">
      <c r="B47" s="103" t="s">
        <v>62</v>
      </c>
      <c r="C47" s="104">
        <f>C38-C46</f>
        <v>867.31000000000131</v>
      </c>
      <c r="D47" s="104">
        <f t="shared" ref="D47:G47" si="5">D38-D46</f>
        <v>1006.3999999999978</v>
      </c>
      <c r="E47" s="104">
        <f t="shared" si="5"/>
        <v>581.36999999999898</v>
      </c>
      <c r="F47" s="104">
        <f t="shared" si="5"/>
        <v>1063.0500000000011</v>
      </c>
      <c r="G47" s="104">
        <f t="shared" si="5"/>
        <v>351.61999999999898</v>
      </c>
      <c r="H47" s="105"/>
    </row>
    <row r="48" spans="2:10" ht="15" x14ac:dyDescent="0.25">
      <c r="B48" s="103" t="s">
        <v>63</v>
      </c>
      <c r="C48" s="104">
        <v>0</v>
      </c>
      <c r="D48" s="104">
        <v>-200</v>
      </c>
      <c r="E48" s="104">
        <v>0</v>
      </c>
      <c r="F48" s="104">
        <v>-11.02</v>
      </c>
      <c r="G48" s="104">
        <v>-1.27</v>
      </c>
      <c r="H48" s="105"/>
    </row>
    <row r="49" spans="2:10" ht="14.25" customHeight="1" x14ac:dyDescent="0.25">
      <c r="B49" s="103" t="s">
        <v>64</v>
      </c>
      <c r="C49" s="104">
        <v>867.31</v>
      </c>
      <c r="D49" s="104">
        <v>806.39</v>
      </c>
      <c r="E49" s="104">
        <v>581.39</v>
      </c>
      <c r="F49" s="104">
        <v>1052.04</v>
      </c>
      <c r="G49" s="104">
        <v>350.35</v>
      </c>
      <c r="H49" s="105"/>
    </row>
    <row r="50" spans="2:10" ht="15" x14ac:dyDescent="0.25">
      <c r="B50" s="103" t="s">
        <v>65</v>
      </c>
      <c r="C50" s="104">
        <v>244.92</v>
      </c>
      <c r="D50" s="104">
        <v>214.28</v>
      </c>
      <c r="E50" s="104">
        <v>72.760000000000005</v>
      </c>
      <c r="F50" s="104">
        <v>329.22</v>
      </c>
      <c r="G50" s="104">
        <v>89.29</v>
      </c>
      <c r="H50" s="105"/>
    </row>
    <row r="51" spans="2:10" ht="19.5" customHeight="1" x14ac:dyDescent="0.25">
      <c r="B51" s="103" t="s">
        <v>66</v>
      </c>
      <c r="C51" s="104">
        <f>C49-C50</f>
        <v>622.39</v>
      </c>
      <c r="D51" s="104">
        <f t="shared" ref="D51:G51" si="6">D49-D50</f>
        <v>592.11</v>
      </c>
      <c r="E51" s="104">
        <f t="shared" si="6"/>
        <v>508.63</v>
      </c>
      <c r="F51" s="104">
        <f t="shared" si="6"/>
        <v>722.81999999999994</v>
      </c>
      <c r="G51" s="104">
        <f t="shared" si="6"/>
        <v>261.06</v>
      </c>
      <c r="H51" s="105"/>
    </row>
    <row r="52" spans="2:10" x14ac:dyDescent="0.2">
      <c r="B52" s="95"/>
      <c r="C52" s="96"/>
      <c r="D52" s="97"/>
      <c r="E52" s="96"/>
      <c r="F52" s="97"/>
      <c r="G52" s="110"/>
    </row>
    <row r="53" spans="2:10" x14ac:dyDescent="0.2">
      <c r="B53" s="95"/>
      <c r="C53" s="96"/>
      <c r="D53" s="97"/>
      <c r="E53" s="96"/>
      <c r="F53" s="97"/>
      <c r="G53" s="110"/>
    </row>
    <row r="54" spans="2:10" ht="15" thickBot="1" x14ac:dyDescent="0.25">
      <c r="B54" s="111" t="s">
        <v>101</v>
      </c>
      <c r="C54" s="112">
        <v>5721</v>
      </c>
      <c r="D54" s="112">
        <f>C54</f>
        <v>5721</v>
      </c>
      <c r="E54" s="112">
        <f t="shared" ref="E54:G54" si="7">D54</f>
        <v>5721</v>
      </c>
      <c r="F54" s="112">
        <v>6351</v>
      </c>
      <c r="G54" s="113">
        <f t="shared" si="7"/>
        <v>6351</v>
      </c>
    </row>
    <row r="55" spans="2:10" ht="15" thickBot="1" x14ac:dyDescent="0.25">
      <c r="B55" s="114" t="s">
        <v>67</v>
      </c>
      <c r="C55" s="66">
        <v>4.1100000000000003</v>
      </c>
      <c r="D55" s="66">
        <v>11.72</v>
      </c>
      <c r="E55" s="66">
        <v>8.89</v>
      </c>
      <c r="F55" s="66">
        <v>10.35</v>
      </c>
      <c r="G55" s="66">
        <v>11.55</v>
      </c>
      <c r="J55" s="86"/>
    </row>
    <row r="56" spans="2:10" ht="15" thickBot="1" x14ac:dyDescent="0.25">
      <c r="B56" s="114" t="s">
        <v>85</v>
      </c>
      <c r="C56" s="66">
        <v>325</v>
      </c>
      <c r="D56" s="66">
        <v>350</v>
      </c>
      <c r="E56" s="66">
        <v>300</v>
      </c>
      <c r="F56" s="66">
        <v>325</v>
      </c>
      <c r="G56" s="66">
        <v>300</v>
      </c>
    </row>
    <row r="57" spans="2:10" x14ac:dyDescent="0.2">
      <c r="B57" s="114" t="s">
        <v>25</v>
      </c>
      <c r="C57" s="115">
        <v>1</v>
      </c>
      <c r="D57" s="115">
        <v>1</v>
      </c>
      <c r="E57" s="115">
        <v>1</v>
      </c>
      <c r="F57" s="115">
        <v>1</v>
      </c>
      <c r="G57" s="116">
        <v>1</v>
      </c>
    </row>
    <row r="58" spans="2:10" x14ac:dyDescent="0.2">
      <c r="B58" s="117" t="s">
        <v>69</v>
      </c>
      <c r="C58" s="118">
        <v>280.5</v>
      </c>
      <c r="D58" s="118">
        <v>225</v>
      </c>
      <c r="E58" s="118">
        <v>136.62</v>
      </c>
      <c r="F58" s="118">
        <v>220</v>
      </c>
      <c r="G58" s="119">
        <v>273</v>
      </c>
    </row>
    <row r="59" spans="2:10" ht="15" thickBot="1" x14ac:dyDescent="0.25">
      <c r="B59" s="120" t="s">
        <v>68</v>
      </c>
      <c r="C59" s="121">
        <f>C58/C55</f>
        <v>68.248175182481745</v>
      </c>
      <c r="D59" s="121">
        <f>D58/D55</f>
        <v>19.197952218430032</v>
      </c>
      <c r="E59" s="121">
        <f>E58/E55</f>
        <v>15.367829021372328</v>
      </c>
      <c r="F59" s="121">
        <f>F58/F55</f>
        <v>21.256038647342997</v>
      </c>
      <c r="G59" s="122">
        <f>G58/G55</f>
        <v>23.636363636363633</v>
      </c>
    </row>
    <row r="60" spans="2:10" x14ac:dyDescent="0.2">
      <c r="C60" s="123"/>
      <c r="E60" s="123"/>
      <c r="G60" s="123"/>
    </row>
    <row r="61" spans="2:10" x14ac:dyDescent="0.2">
      <c r="C61" s="123"/>
      <c r="E61" s="123"/>
      <c r="G61" s="123"/>
    </row>
    <row r="62" spans="2:10" ht="15" thickBot="1" x14ac:dyDescent="0.25">
      <c r="C62" s="123"/>
      <c r="E62" s="123"/>
      <c r="G62" s="123"/>
    </row>
    <row r="63" spans="2:10" ht="15.75" thickBot="1" x14ac:dyDescent="0.25">
      <c r="B63" s="47"/>
      <c r="C63" s="48"/>
      <c r="D63" s="48"/>
      <c r="E63" s="48"/>
      <c r="F63" s="48"/>
      <c r="G63" s="48"/>
      <c r="H63" s="49"/>
    </row>
    <row r="64" spans="2:10" ht="15.75" thickBot="1" x14ac:dyDescent="0.25">
      <c r="B64" s="43"/>
      <c r="C64" s="44"/>
      <c r="D64" s="44"/>
      <c r="E64" s="44"/>
      <c r="F64" s="44"/>
      <c r="G64" s="44"/>
      <c r="H64" s="45"/>
    </row>
    <row r="65" spans="2:8" ht="15.75" thickBot="1" x14ac:dyDescent="0.25">
      <c r="B65" s="43"/>
      <c r="C65" s="46"/>
      <c r="D65" s="46"/>
      <c r="E65" s="46"/>
      <c r="F65" s="46"/>
      <c r="G65" s="46"/>
      <c r="H65" s="45"/>
    </row>
    <row r="66" spans="2:8" ht="15.75" thickBot="1" x14ac:dyDescent="0.25">
      <c r="B66" s="43"/>
      <c r="C66" s="46"/>
      <c r="D66" s="46"/>
      <c r="E66" s="46"/>
      <c r="F66" s="46"/>
      <c r="G66" s="46"/>
      <c r="H66" s="45"/>
    </row>
    <row r="67" spans="2:8" ht="15.75" thickBot="1" x14ac:dyDescent="0.25">
      <c r="B67" s="43"/>
      <c r="C67" s="46"/>
      <c r="D67" s="46"/>
      <c r="E67" s="46"/>
      <c r="F67" s="46"/>
      <c r="G67" s="46"/>
      <c r="H67" s="45"/>
    </row>
    <row r="68" spans="2:8" ht="15.75" thickBot="1" x14ac:dyDescent="0.25">
      <c r="B68" s="43"/>
      <c r="C68" s="46"/>
      <c r="D68" s="46"/>
      <c r="E68" s="46"/>
      <c r="F68" s="46"/>
      <c r="G68" s="46"/>
      <c r="H68" s="45"/>
    </row>
    <row r="69" spans="2:8" ht="15.75" thickBot="1" x14ac:dyDescent="0.25">
      <c r="B69" s="47"/>
      <c r="C69" s="49"/>
      <c r="D69" s="49"/>
      <c r="E69" s="49"/>
      <c r="F69" s="49"/>
      <c r="G69" s="49"/>
      <c r="H69" s="49"/>
    </row>
    <row r="70" spans="2:8" ht="15.75" thickBot="1" x14ac:dyDescent="0.25">
      <c r="B70" s="43"/>
      <c r="C70" s="46"/>
      <c r="D70" s="46"/>
      <c r="E70" s="46"/>
      <c r="F70" s="46"/>
      <c r="G70" s="46"/>
      <c r="H70" s="45"/>
    </row>
    <row r="71" spans="2:8" ht="15.75" thickBot="1" x14ac:dyDescent="0.25">
      <c r="B71" s="43"/>
      <c r="C71" s="46"/>
      <c r="D71" s="46"/>
      <c r="E71" s="46"/>
      <c r="F71" s="46"/>
      <c r="G71" s="46"/>
      <c r="H71" s="45"/>
    </row>
    <row r="72" spans="2:8" ht="15.75" thickBot="1" x14ac:dyDescent="0.25">
      <c r="B72" s="43"/>
      <c r="C72" s="44"/>
      <c r="D72" s="46"/>
      <c r="E72" s="44"/>
      <c r="F72" s="46"/>
      <c r="G72" s="44"/>
      <c r="H72" s="45"/>
    </row>
    <row r="73" spans="2:8" ht="15.75" thickBot="1" x14ac:dyDescent="0.25">
      <c r="B73" s="50"/>
      <c r="C73" s="51"/>
      <c r="D73" s="51"/>
      <c r="E73" s="51"/>
      <c r="F73" s="51"/>
      <c r="G73" s="51"/>
      <c r="H73" s="52"/>
    </row>
    <row r="74" spans="2:8" ht="15" thickBot="1" x14ac:dyDescent="0.25">
      <c r="C74" s="123"/>
      <c r="E74" s="123"/>
      <c r="G74" s="123"/>
    </row>
    <row r="75" spans="2:8" ht="15.75" thickBot="1" x14ac:dyDescent="0.25">
      <c r="B75" s="53"/>
      <c r="C75" s="54"/>
      <c r="D75" s="54"/>
      <c r="E75" s="54"/>
      <c r="F75" s="54"/>
      <c r="G75" s="54"/>
      <c r="H75" s="55"/>
    </row>
    <row r="76" spans="2:8" ht="15.75" thickBot="1" x14ac:dyDescent="0.25">
      <c r="B76" s="43"/>
      <c r="C76" s="44"/>
      <c r="D76" s="44"/>
      <c r="E76" s="44"/>
      <c r="F76" s="44"/>
      <c r="G76" s="44"/>
      <c r="H76" s="45"/>
    </row>
    <row r="77" spans="2:8" ht="15.75" thickBot="1" x14ac:dyDescent="0.25">
      <c r="B77" s="43"/>
      <c r="C77" s="46"/>
      <c r="D77" s="46"/>
      <c r="E77" s="46"/>
      <c r="F77" s="46"/>
      <c r="G77" s="46"/>
      <c r="H77" s="45"/>
    </row>
    <row r="78" spans="2:8" ht="15.75" thickBot="1" x14ac:dyDescent="0.25">
      <c r="B78" s="43"/>
      <c r="C78" s="46"/>
      <c r="D78" s="46"/>
      <c r="E78" s="46"/>
      <c r="F78" s="46"/>
      <c r="G78" s="46"/>
      <c r="H78" s="45"/>
    </row>
    <row r="79" spans="2:8" ht="15.75" thickBot="1" x14ac:dyDescent="0.25">
      <c r="B79" s="43"/>
      <c r="C79" s="46"/>
      <c r="D79" s="46"/>
      <c r="E79" s="44"/>
      <c r="F79" s="46"/>
      <c r="G79" s="46"/>
      <c r="H79" s="45"/>
    </row>
    <row r="80" spans="2:8" ht="15.75" thickBot="1" x14ac:dyDescent="0.25">
      <c r="B80" s="43"/>
      <c r="C80" s="44"/>
      <c r="D80" s="44"/>
      <c r="E80" s="44"/>
      <c r="F80" s="44"/>
      <c r="G80" s="44"/>
      <c r="H80" s="45"/>
    </row>
    <row r="81" spans="2:8" ht="15.75" thickBot="1" x14ac:dyDescent="0.25">
      <c r="B81" s="43"/>
      <c r="C81" s="44"/>
      <c r="D81" s="44"/>
      <c r="E81" s="44"/>
      <c r="F81" s="44"/>
      <c r="G81" s="44"/>
      <c r="H81" s="45"/>
    </row>
    <row r="82" spans="2:8" ht="15.75" thickBot="1" x14ac:dyDescent="0.25">
      <c r="B82" s="43"/>
      <c r="C82" s="44"/>
      <c r="D82" s="44"/>
      <c r="E82" s="44"/>
      <c r="F82" s="44"/>
      <c r="G82" s="44"/>
      <c r="H82" s="45"/>
    </row>
    <row r="83" spans="2:8" x14ac:dyDescent="0.2">
      <c r="C83" s="123"/>
      <c r="E83" s="123"/>
      <c r="G83" s="123"/>
    </row>
    <row r="84" spans="2:8" ht="15" thickBot="1" x14ac:dyDescent="0.25">
      <c r="C84" s="123"/>
      <c r="E84" s="123"/>
      <c r="G84" s="123"/>
    </row>
    <row r="85" spans="2:8" ht="15" x14ac:dyDescent="0.25">
      <c r="B85" s="124"/>
      <c r="C85" s="124"/>
      <c r="D85" s="124"/>
      <c r="E85" s="124"/>
      <c r="F85" s="124"/>
      <c r="G85" s="124"/>
      <c r="H85" s="124"/>
    </row>
    <row r="86" spans="2:8" ht="15.75" thickBot="1" x14ac:dyDescent="0.25">
      <c r="B86" s="57"/>
      <c r="C86" s="58"/>
      <c r="D86" s="58"/>
      <c r="E86" s="58"/>
      <c r="F86" s="58"/>
      <c r="G86" s="58"/>
      <c r="H86" s="59"/>
    </row>
    <row r="87" spans="2:8" ht="15" thickBot="1" x14ac:dyDescent="0.25">
      <c r="B87" s="60"/>
      <c r="C87" s="61"/>
      <c r="D87" s="61"/>
      <c r="E87" s="61"/>
      <c r="F87" s="61"/>
      <c r="G87" s="61"/>
      <c r="H87" s="61"/>
    </row>
    <row r="88" spans="2:8" ht="15.75" thickBot="1" x14ac:dyDescent="0.25">
      <c r="B88" s="57"/>
      <c r="C88" s="58"/>
      <c r="D88" s="58"/>
      <c r="E88" s="58"/>
      <c r="F88" s="58"/>
      <c r="G88" s="58"/>
      <c r="H88" s="59"/>
    </row>
    <row r="89" spans="2:8" ht="15.75" thickBot="1" x14ac:dyDescent="0.25">
      <c r="B89" s="57"/>
      <c r="C89" s="58"/>
      <c r="D89" s="58"/>
      <c r="E89" s="58"/>
      <c r="F89" s="58"/>
      <c r="G89" s="58"/>
      <c r="H89" s="59"/>
    </row>
    <row r="90" spans="2:8" ht="15" thickBot="1" x14ac:dyDescent="0.25">
      <c r="B90" s="60"/>
      <c r="C90" s="61"/>
      <c r="D90" s="61"/>
      <c r="E90" s="61"/>
      <c r="F90" s="61"/>
      <c r="G90" s="61"/>
      <c r="H90" s="61"/>
    </row>
    <row r="91" spans="2:8" ht="15.75" thickBot="1" x14ac:dyDescent="0.25">
      <c r="B91" s="57"/>
      <c r="C91" s="58"/>
      <c r="D91" s="58"/>
      <c r="E91" s="58"/>
      <c r="F91" s="58"/>
      <c r="G91" s="58"/>
      <c r="H91" s="59"/>
    </row>
    <row r="92" spans="2:8" ht="15.75" thickBot="1" x14ac:dyDescent="0.25">
      <c r="B92" s="62"/>
      <c r="C92" s="63"/>
      <c r="D92" s="63"/>
      <c r="E92" s="63"/>
      <c r="F92" s="63"/>
      <c r="G92" s="63"/>
      <c r="H92" s="63"/>
    </row>
    <row r="93" spans="2:8" ht="15" thickBot="1" x14ac:dyDescent="0.25">
      <c r="B93" s="60"/>
      <c r="C93" s="64"/>
      <c r="D93" s="64"/>
      <c r="E93" s="64"/>
      <c r="F93" s="64"/>
      <c r="G93" s="64"/>
      <c r="H93" s="61"/>
    </row>
    <row r="94" spans="2:8" ht="15" thickBot="1" x14ac:dyDescent="0.25">
      <c r="B94" s="60"/>
      <c r="C94" s="61"/>
      <c r="D94" s="61"/>
      <c r="E94" s="61"/>
      <c r="F94" s="61"/>
      <c r="G94" s="61"/>
      <c r="H94" s="61"/>
    </row>
    <row r="95" spans="2:8" ht="15" thickBot="1" x14ac:dyDescent="0.25">
      <c r="B95" s="60"/>
      <c r="C95" s="61"/>
      <c r="D95" s="61"/>
      <c r="E95" s="61"/>
      <c r="F95" s="61"/>
      <c r="G95" s="61"/>
      <c r="H95" s="61"/>
    </row>
    <row r="96" spans="2:8" ht="15" thickBot="1" x14ac:dyDescent="0.25">
      <c r="B96" s="60"/>
      <c r="C96" s="61"/>
      <c r="D96" s="61"/>
      <c r="E96" s="61"/>
      <c r="F96" s="61"/>
      <c r="G96" s="61"/>
      <c r="H96" s="61"/>
    </row>
    <row r="97" spans="1:8" ht="15" thickBot="1" x14ac:dyDescent="0.25">
      <c r="B97" s="60"/>
      <c r="C97" s="64"/>
      <c r="D97" s="61"/>
      <c r="E97" s="61"/>
      <c r="F97" s="61"/>
      <c r="G97" s="61"/>
      <c r="H97" s="61"/>
    </row>
    <row r="98" spans="1:8" ht="15" thickBot="1" x14ac:dyDescent="0.25">
      <c r="B98" s="60"/>
      <c r="C98" s="61"/>
      <c r="D98" s="61"/>
      <c r="E98" s="61"/>
      <c r="F98" s="61"/>
      <c r="G98" s="61"/>
      <c r="H98" s="61"/>
    </row>
    <row r="99" spans="1:8" ht="15" thickBot="1" x14ac:dyDescent="0.25">
      <c r="B99" s="60"/>
      <c r="C99" s="61"/>
      <c r="D99" s="61"/>
      <c r="E99" s="61"/>
      <c r="F99" s="61"/>
      <c r="G99" s="61"/>
      <c r="H99" s="61"/>
    </row>
    <row r="100" spans="1:8" ht="15" thickBot="1" x14ac:dyDescent="0.25">
      <c r="B100" s="60"/>
      <c r="C100" s="64"/>
      <c r="D100" s="64"/>
      <c r="E100" s="64"/>
      <c r="F100" s="64"/>
      <c r="G100" s="64"/>
      <c r="H100" s="61"/>
    </row>
    <row r="101" spans="1:8" ht="15.75" thickBot="1" x14ac:dyDescent="0.25">
      <c r="B101" s="57"/>
      <c r="C101" s="58"/>
      <c r="D101" s="58"/>
      <c r="E101" s="58"/>
      <c r="F101" s="58"/>
      <c r="G101" s="58"/>
      <c r="H101" s="59"/>
    </row>
    <row r="102" spans="1:8" ht="15.75" thickBot="1" x14ac:dyDescent="0.25">
      <c r="B102" s="57"/>
      <c r="C102" s="59"/>
      <c r="D102" s="58"/>
      <c r="E102" s="59"/>
      <c r="F102" s="58"/>
      <c r="G102" s="59"/>
      <c r="H102" s="59"/>
    </row>
    <row r="103" spans="1:8" ht="15" thickBot="1" x14ac:dyDescent="0.25">
      <c r="B103" s="60"/>
      <c r="C103" s="61"/>
      <c r="D103" s="61"/>
      <c r="E103" s="61"/>
      <c r="F103" s="61"/>
      <c r="G103" s="61"/>
      <c r="H103" s="61"/>
    </row>
    <row r="104" spans="1:8" ht="15.75" thickBot="1" x14ac:dyDescent="0.25">
      <c r="B104" s="57"/>
      <c r="C104" s="59"/>
      <c r="D104" s="58"/>
      <c r="E104" s="59"/>
      <c r="F104" s="59"/>
      <c r="G104" s="59"/>
      <c r="H104" s="59"/>
    </row>
    <row r="105" spans="1:8" ht="15.75" thickBot="1" x14ac:dyDescent="0.25">
      <c r="A105" s="56"/>
      <c r="B105" s="62"/>
      <c r="C105" s="63"/>
      <c r="D105" s="63"/>
      <c r="E105" s="63"/>
      <c r="F105" s="63"/>
      <c r="G105" s="63"/>
      <c r="H105" s="63"/>
    </row>
    <row r="106" spans="1:8" ht="15" thickBot="1" x14ac:dyDescent="0.25">
      <c r="B106" s="60"/>
      <c r="C106" s="61"/>
      <c r="D106" s="61"/>
      <c r="E106" s="61"/>
      <c r="F106" s="61"/>
      <c r="G106" s="61"/>
      <c r="H106" s="61"/>
    </row>
    <row r="107" spans="1:8" ht="15" thickBot="1" x14ac:dyDescent="0.25">
      <c r="B107" s="60"/>
      <c r="C107" s="61"/>
      <c r="D107" s="61"/>
      <c r="E107" s="61"/>
      <c r="F107" s="61"/>
      <c r="G107" s="61"/>
      <c r="H107" s="61"/>
    </row>
    <row r="108" spans="1:8" ht="15" thickBot="1" x14ac:dyDescent="0.25">
      <c r="B108" s="60"/>
      <c r="C108" s="61"/>
      <c r="D108" s="61"/>
      <c r="E108" s="61"/>
      <c r="F108" s="61"/>
      <c r="G108" s="61"/>
      <c r="H108" s="61"/>
    </row>
    <row r="109" spans="1:8" ht="15" thickBot="1" x14ac:dyDescent="0.25">
      <c r="B109" s="60"/>
      <c r="C109" s="61"/>
      <c r="D109" s="61"/>
      <c r="E109" s="61"/>
      <c r="F109" s="61"/>
      <c r="G109" s="61"/>
      <c r="H109" s="61"/>
    </row>
    <row r="110" spans="1:8" ht="15.75" thickBot="1" x14ac:dyDescent="0.25">
      <c r="B110" s="57"/>
      <c r="C110" s="59"/>
      <c r="D110" s="59"/>
      <c r="E110" s="59"/>
      <c r="F110" s="59"/>
      <c r="G110" s="59"/>
      <c r="H110" s="59"/>
    </row>
    <row r="111" spans="1:8" ht="15.75" thickBot="1" x14ac:dyDescent="0.25">
      <c r="B111" s="57"/>
      <c r="C111" s="59"/>
      <c r="D111" s="59"/>
      <c r="E111" s="59"/>
      <c r="F111" s="59"/>
      <c r="G111" s="59"/>
      <c r="H111" s="59"/>
    </row>
    <row r="112" spans="1:8" ht="15.75" thickBot="1" x14ac:dyDescent="0.25">
      <c r="B112" s="57"/>
      <c r="C112" s="59"/>
      <c r="D112" s="59"/>
      <c r="E112" s="59"/>
      <c r="F112" s="59"/>
      <c r="G112" s="59"/>
      <c r="H112" s="59"/>
    </row>
    <row r="113" spans="2:8" ht="15.75" thickBot="1" x14ac:dyDescent="0.3">
      <c r="B113" s="57"/>
      <c r="C113" s="59"/>
      <c r="D113" s="59"/>
      <c r="E113" s="59"/>
      <c r="F113" s="59"/>
      <c r="G113" s="59"/>
      <c r="H113" s="125"/>
    </row>
    <row r="115" spans="2:8" ht="15" thickBot="1" x14ac:dyDescent="0.25"/>
    <row r="116" spans="2:8" ht="15" thickBot="1" x14ac:dyDescent="0.25">
      <c r="B116" s="65"/>
      <c r="C116" s="66"/>
      <c r="D116" s="66"/>
      <c r="E116" s="66"/>
      <c r="F116" s="66"/>
      <c r="G116" s="66"/>
    </row>
  </sheetData>
  <mergeCells count="12">
    <mergeCell ref="B10:G10"/>
    <mergeCell ref="B3:G3"/>
    <mergeCell ref="B4:G4"/>
    <mergeCell ref="B5:G5"/>
    <mergeCell ref="B6:G6"/>
    <mergeCell ref="B9:G9"/>
    <mergeCell ref="B11:G11"/>
    <mergeCell ref="B12:G12"/>
    <mergeCell ref="B14:G14"/>
    <mergeCell ref="B17:G17"/>
    <mergeCell ref="B13:G13"/>
    <mergeCell ref="B15: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3"/>
  <sheetViews>
    <sheetView topLeftCell="A21" zoomScaleNormal="100" workbookViewId="0">
      <selection activeCell="A21" sqref="A1:XFD1048576"/>
    </sheetView>
  </sheetViews>
  <sheetFormatPr defaultRowHeight="15" x14ac:dyDescent="0.25"/>
  <sheetData>
    <row r="1" spans="1:18" x14ac:dyDescent="0.25">
      <c r="A1" t="s">
        <v>15</v>
      </c>
      <c r="M1" t="s">
        <v>106</v>
      </c>
      <c r="N1" t="s">
        <v>73</v>
      </c>
      <c r="R1" t="s">
        <v>73</v>
      </c>
    </row>
    <row r="3" spans="1:18" ht="18.75" x14ac:dyDescent="0.3">
      <c r="B3" s="165" t="s">
        <v>103</v>
      </c>
      <c r="C3" s="165"/>
      <c r="D3" s="165"/>
      <c r="E3" s="165"/>
      <c r="F3" s="165"/>
      <c r="G3" s="165"/>
      <c r="H3" s="165"/>
      <c r="I3" s="165"/>
      <c r="J3" s="165"/>
      <c r="K3" s="165"/>
      <c r="L3" s="165"/>
    </row>
    <row r="26" spans="2:17" ht="88.5" customHeight="1" x14ac:dyDescent="0.25"/>
    <row r="27" spans="2:17" ht="15.75" x14ac:dyDescent="0.25">
      <c r="B27" s="34"/>
      <c r="C27" s="166" t="s">
        <v>123</v>
      </c>
      <c r="D27" s="166"/>
      <c r="E27" s="166"/>
      <c r="F27" s="166"/>
      <c r="G27" s="166"/>
      <c r="H27" s="166"/>
      <c r="I27" s="166"/>
      <c r="J27" s="166"/>
      <c r="K27" s="166"/>
      <c r="L27" s="166"/>
      <c r="M27" s="166"/>
      <c r="N27" s="166"/>
      <c r="O27" s="166"/>
      <c r="P27" s="166"/>
      <c r="Q27" s="167"/>
    </row>
    <row r="28" spans="2:17" ht="15.75" x14ac:dyDescent="0.25">
      <c r="B28" s="35"/>
      <c r="C28" s="36"/>
      <c r="D28" s="36"/>
      <c r="E28" s="36"/>
      <c r="F28" s="36"/>
      <c r="G28" s="36"/>
      <c r="H28" s="36"/>
      <c r="I28" s="36"/>
      <c r="J28" s="36"/>
      <c r="K28" s="36"/>
      <c r="L28" s="36"/>
      <c r="M28" s="36"/>
      <c r="N28" s="36"/>
      <c r="O28" s="36"/>
      <c r="P28" s="36"/>
      <c r="Q28" s="37"/>
    </row>
    <row r="29" spans="2:17" ht="15.75" x14ac:dyDescent="0.25">
      <c r="B29" s="38">
        <v>1</v>
      </c>
      <c r="C29" s="36" t="s">
        <v>71</v>
      </c>
      <c r="D29" s="36"/>
      <c r="E29" s="36"/>
      <c r="F29" s="36"/>
      <c r="G29" s="36"/>
      <c r="H29" s="36"/>
      <c r="I29" s="36"/>
      <c r="J29" s="36"/>
      <c r="K29" s="36"/>
      <c r="L29" s="36"/>
      <c r="M29" s="36"/>
      <c r="N29" s="36"/>
      <c r="O29" s="36"/>
      <c r="P29" s="36"/>
      <c r="Q29" s="37"/>
    </row>
    <row r="30" spans="2:17" ht="15.75" x14ac:dyDescent="0.25">
      <c r="B30" s="38">
        <v>2</v>
      </c>
      <c r="C30" s="36" t="s">
        <v>70</v>
      </c>
      <c r="D30" s="36"/>
      <c r="E30" s="36"/>
      <c r="F30" s="36"/>
      <c r="G30" s="36"/>
      <c r="H30" s="36"/>
      <c r="I30" s="36"/>
      <c r="J30" s="36"/>
      <c r="K30" s="36"/>
      <c r="L30" s="36"/>
      <c r="M30" s="36"/>
      <c r="N30" s="36"/>
      <c r="O30" s="36"/>
      <c r="P30" s="36"/>
      <c r="Q30" s="37"/>
    </row>
    <row r="31" spans="2:17" ht="15.75" x14ac:dyDescent="0.25">
      <c r="B31" s="38">
        <v>3</v>
      </c>
      <c r="C31" s="36" t="s">
        <v>105</v>
      </c>
      <c r="D31" s="36"/>
      <c r="E31" s="36"/>
      <c r="F31" s="36"/>
      <c r="G31" s="36"/>
      <c r="H31" s="36"/>
      <c r="I31" s="36"/>
      <c r="J31" s="36"/>
      <c r="K31" s="36"/>
      <c r="L31" s="36"/>
      <c r="M31" s="36"/>
      <c r="N31" s="36"/>
      <c r="O31" s="36"/>
      <c r="P31" s="36"/>
      <c r="Q31" s="37"/>
    </row>
    <row r="32" spans="2:17" ht="15.75" x14ac:dyDescent="0.25">
      <c r="B32" s="38">
        <v>4</v>
      </c>
      <c r="C32" s="36" t="s">
        <v>72</v>
      </c>
      <c r="D32" s="36"/>
      <c r="E32" s="36"/>
      <c r="F32" s="36"/>
      <c r="G32" s="36"/>
      <c r="H32" s="36"/>
      <c r="I32" s="36"/>
      <c r="J32" s="36"/>
      <c r="K32" s="36"/>
      <c r="L32" s="36"/>
      <c r="M32" s="36"/>
      <c r="N32" s="36"/>
      <c r="O32" s="36"/>
      <c r="P32" s="36"/>
      <c r="Q32" s="37"/>
    </row>
    <row r="33" spans="2:17" ht="15.75" x14ac:dyDescent="0.25">
      <c r="B33" s="39">
        <v>5</v>
      </c>
      <c r="C33" s="40" t="s">
        <v>104</v>
      </c>
      <c r="D33" s="40"/>
      <c r="E33" s="40"/>
      <c r="F33" s="40"/>
      <c r="G33" s="40"/>
      <c r="H33" s="40"/>
      <c r="I33" s="40"/>
      <c r="J33" s="40"/>
      <c r="K33" s="40"/>
      <c r="L33" s="40"/>
      <c r="M33" s="40"/>
      <c r="N33" s="40"/>
      <c r="O33" s="40"/>
      <c r="P33" s="40"/>
      <c r="Q33" s="41"/>
    </row>
  </sheetData>
  <mergeCells count="2">
    <mergeCell ref="B3:L3"/>
    <mergeCell ref="C27:Q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
  <sheetViews>
    <sheetView workbookViewId="0">
      <selection activeCell="H14" sqref="H14"/>
    </sheetView>
  </sheetViews>
  <sheetFormatPr defaultColWidth="9.140625" defaultRowHeight="15" x14ac:dyDescent="0.25"/>
  <cols>
    <col min="1" max="1" width="9.140625" style="128"/>
    <col min="2" max="2" width="4.42578125" style="128" customWidth="1"/>
    <col min="3" max="3" width="17.5703125" style="128" customWidth="1"/>
    <col min="4" max="5" width="9.140625" style="128"/>
    <col min="6" max="6" width="11.140625" style="128" customWidth="1"/>
    <col min="7" max="7" width="13" style="128" customWidth="1"/>
    <col min="8" max="8" width="13.5703125" style="128" customWidth="1"/>
    <col min="9" max="9" width="9.140625" style="128"/>
    <col min="10" max="10" width="13.28515625" style="128" customWidth="1"/>
    <col min="11" max="11" width="17.42578125" style="128" customWidth="1"/>
    <col min="12" max="13" width="9.140625" style="128"/>
    <col min="14" max="14" width="13.5703125" style="128" customWidth="1"/>
    <col min="15" max="16384" width="9.140625" style="128"/>
  </cols>
  <sheetData>
    <row r="1" spans="1:14" ht="30" x14ac:dyDescent="0.25">
      <c r="A1" s="134" t="s">
        <v>108</v>
      </c>
      <c r="B1" s="178"/>
      <c r="C1" s="178"/>
      <c r="D1" s="178"/>
      <c r="G1" s="178"/>
      <c r="H1" s="178"/>
      <c r="M1" s="135" t="s">
        <v>115</v>
      </c>
      <c r="N1" s="134" t="s">
        <v>40</v>
      </c>
    </row>
    <row r="2" spans="1:14" x14ac:dyDescent="0.25">
      <c r="B2" s="139"/>
      <c r="C2" s="139"/>
      <c r="D2" s="139"/>
      <c r="G2" s="139"/>
      <c r="H2" s="139"/>
    </row>
    <row r="3" spans="1:14" x14ac:dyDescent="0.25">
      <c r="B3" s="139"/>
      <c r="C3" s="139"/>
      <c r="D3" s="139"/>
      <c r="G3" s="139"/>
      <c r="H3" s="139"/>
    </row>
    <row r="4" spans="1:14" ht="21" customHeight="1" x14ac:dyDescent="0.25">
      <c r="A4" s="134" t="s">
        <v>107</v>
      </c>
      <c r="B4" s="168" t="s">
        <v>127</v>
      </c>
      <c r="C4" s="169"/>
      <c r="D4" s="169"/>
      <c r="E4" s="169"/>
      <c r="F4" s="169"/>
      <c r="G4" s="169"/>
      <c r="H4" s="169"/>
      <c r="I4" s="169"/>
      <c r="J4" s="169"/>
      <c r="K4" s="169"/>
      <c r="L4" s="169"/>
      <c r="M4" s="169"/>
      <c r="N4" s="170"/>
    </row>
    <row r="5" spans="1:14" ht="19.5" customHeight="1" x14ac:dyDescent="0.25">
      <c r="B5" s="171"/>
      <c r="C5" s="172"/>
      <c r="D5" s="172"/>
      <c r="E5" s="172"/>
      <c r="F5" s="172"/>
      <c r="G5" s="172"/>
      <c r="H5" s="172"/>
      <c r="I5" s="172"/>
      <c r="J5" s="172"/>
      <c r="K5" s="172"/>
      <c r="L5" s="172"/>
      <c r="M5" s="172"/>
      <c r="N5" s="173"/>
    </row>
    <row r="6" spans="1:14" ht="19.5" customHeight="1" x14ac:dyDescent="0.25">
      <c r="B6" s="171"/>
      <c r="C6" s="172"/>
      <c r="D6" s="172"/>
      <c r="E6" s="172"/>
      <c r="F6" s="172"/>
      <c r="G6" s="172"/>
      <c r="H6" s="172"/>
      <c r="I6" s="172"/>
      <c r="J6" s="172"/>
      <c r="K6" s="172"/>
      <c r="L6" s="172"/>
      <c r="M6" s="172"/>
      <c r="N6" s="173"/>
    </row>
    <row r="7" spans="1:14" ht="19.5" customHeight="1" x14ac:dyDescent="0.25">
      <c r="B7" s="171"/>
      <c r="C7" s="172"/>
      <c r="D7" s="172"/>
      <c r="E7" s="172"/>
      <c r="F7" s="172"/>
      <c r="G7" s="172"/>
      <c r="H7" s="172"/>
      <c r="I7" s="172"/>
      <c r="J7" s="172"/>
      <c r="K7" s="172"/>
      <c r="L7" s="172"/>
      <c r="M7" s="172"/>
      <c r="N7" s="173"/>
    </row>
    <row r="8" spans="1:14" ht="19.5" customHeight="1" x14ac:dyDescent="0.25">
      <c r="B8" s="174"/>
      <c r="C8" s="175"/>
      <c r="D8" s="175"/>
      <c r="E8" s="175"/>
      <c r="F8" s="175"/>
      <c r="G8" s="175"/>
      <c r="H8" s="175"/>
      <c r="I8" s="175"/>
      <c r="J8" s="175"/>
      <c r="K8" s="175"/>
      <c r="L8" s="175"/>
      <c r="M8" s="175"/>
      <c r="N8" s="176"/>
    </row>
    <row r="9" spans="1:14" ht="19.5" customHeight="1" x14ac:dyDescent="0.25">
      <c r="B9" s="129"/>
      <c r="C9" s="129"/>
      <c r="D9" s="129"/>
      <c r="E9" s="129"/>
      <c r="F9" s="129"/>
      <c r="G9" s="129"/>
      <c r="H9" s="129"/>
      <c r="I9" s="129"/>
      <c r="J9" s="129"/>
      <c r="K9" s="129"/>
      <c r="L9" s="129"/>
      <c r="M9" s="129"/>
      <c r="N9" s="129"/>
    </row>
    <row r="10" spans="1:14" ht="19.5" customHeight="1" x14ac:dyDescent="0.25">
      <c r="A10" s="134" t="s">
        <v>109</v>
      </c>
      <c r="B10" s="177" t="s">
        <v>110</v>
      </c>
      <c r="C10" s="177"/>
      <c r="D10" s="177"/>
      <c r="E10" s="177"/>
      <c r="F10" s="130"/>
      <c r="G10" s="130"/>
      <c r="H10" s="130"/>
      <c r="I10" s="130"/>
      <c r="J10" s="130"/>
      <c r="K10" s="130"/>
      <c r="L10" s="130"/>
      <c r="M10" s="130"/>
      <c r="N10" s="130"/>
    </row>
    <row r="11" spans="1:14" ht="19.5" customHeight="1" x14ac:dyDescent="0.25">
      <c r="B11" s="136" t="s">
        <v>111</v>
      </c>
      <c r="C11" s="136" t="s">
        <v>116</v>
      </c>
      <c r="D11" s="139"/>
      <c r="G11" s="139"/>
      <c r="H11" s="139"/>
    </row>
    <row r="12" spans="1:14" x14ac:dyDescent="0.25">
      <c r="B12" s="137" t="s">
        <v>112</v>
      </c>
      <c r="C12" s="137" t="s">
        <v>117</v>
      </c>
    </row>
    <row r="13" spans="1:14" x14ac:dyDescent="0.25">
      <c r="B13" s="137" t="s">
        <v>113</v>
      </c>
      <c r="C13" s="137" t="s">
        <v>118</v>
      </c>
    </row>
    <row r="14" spans="1:14" x14ac:dyDescent="0.25">
      <c r="B14" s="137" t="s">
        <v>114</v>
      </c>
      <c r="C14" s="137" t="s">
        <v>119</v>
      </c>
    </row>
  </sheetData>
  <mergeCells count="4">
    <mergeCell ref="B4:N8"/>
    <mergeCell ref="B10:E10"/>
    <mergeCell ref="B1:D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Q 1</vt:lpstr>
      <vt:lpstr>Q 2</vt:lpstr>
      <vt:lpstr>Q 3</vt:lpstr>
      <vt:lpstr>Q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2022-11-24T07:26:23Z</dcterms:modified>
</cp:coreProperties>
</file>